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l\OneDrive\Desktop\"/>
    </mc:Choice>
  </mc:AlternateContent>
  <xr:revisionPtr revIDLastSave="0" documentId="13_ncr:1_{80A180AC-C198-4D4F-9916-F5A1FF3E6A90}" xr6:coauthVersionLast="47" xr6:coauthVersionMax="47" xr10:uidLastSave="{00000000-0000-0000-0000-000000000000}"/>
  <bookViews>
    <workbookView xWindow="4420" yWindow="530" windowWidth="26090" windowHeight="19960" xr2:uid="{00000000-000D-0000-FFFF-FFFF00000000}"/>
  </bookViews>
  <sheets>
    <sheet name="SlgLebensalter" sheetId="1" r:id="rId1"/>
  </sheets>
  <definedNames>
    <definedName name="_xlnm._FilterDatabase" localSheetId="0" hidden="1">SlgLebensalter!$E$1:$E$100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2" i="1" l="1"/>
  <c r="AZ92" i="1"/>
  <c r="AY92" i="1"/>
  <c r="BB92" i="1"/>
  <c r="BA3" i="1"/>
  <c r="AZ3" i="1"/>
  <c r="AY3" i="1"/>
  <c r="BB3" i="1"/>
  <c r="BA9" i="1"/>
  <c r="AZ9" i="1"/>
  <c r="AY9" i="1"/>
  <c r="BB9" i="1"/>
  <c r="BA85" i="1"/>
  <c r="AZ85" i="1"/>
  <c r="AY85" i="1"/>
  <c r="BB85" i="1"/>
  <c r="BA32" i="1"/>
  <c r="AZ32" i="1"/>
  <c r="AY32" i="1"/>
  <c r="BB32" i="1"/>
  <c r="H85" i="1"/>
  <c r="H9" i="1"/>
  <c r="F9" i="1"/>
  <c r="BA21" i="1"/>
  <c r="AZ21" i="1"/>
  <c r="AY21" i="1"/>
  <c r="BB21" i="1"/>
  <c r="BA12" i="1"/>
  <c r="AZ12" i="1"/>
  <c r="AY12" i="1"/>
  <c r="BB12" i="1"/>
  <c r="AT12" i="1"/>
  <c r="BA8" i="1"/>
  <c r="AZ8" i="1"/>
  <c r="AY8" i="1"/>
  <c r="BB8" i="1"/>
  <c r="G59" i="1"/>
  <c r="H59" i="1"/>
  <c r="BA99" i="1"/>
  <c r="AZ99" i="1"/>
  <c r="BA97" i="1"/>
  <c r="AZ97" i="1"/>
  <c r="BA96" i="1"/>
  <c r="AZ96" i="1"/>
  <c r="BA89" i="1"/>
  <c r="BA17" i="1"/>
  <c r="BA18" i="1"/>
  <c r="BA22" i="1"/>
  <c r="AZ89" i="1"/>
  <c r="AZ18" i="1"/>
  <c r="AZ22" i="1"/>
  <c r="BA13" i="1"/>
  <c r="BA11" i="1"/>
  <c r="AZ13" i="1"/>
  <c r="AZ11" i="1"/>
  <c r="AY13" i="1"/>
  <c r="AY11" i="1"/>
  <c r="AZ10" i="1"/>
  <c r="AY84" i="1"/>
  <c r="AZ24" i="1"/>
  <c r="AY24" i="1"/>
  <c r="BB24" i="1"/>
  <c r="AY99" i="1"/>
  <c r="AY97" i="1"/>
  <c r="AY96" i="1"/>
  <c r="AY89" i="1"/>
  <c r="AY17" i="1"/>
  <c r="AY18" i="1"/>
  <c r="AY22" i="1"/>
  <c r="AY14" i="1"/>
  <c r="AY10" i="1"/>
  <c r="AY7" i="1"/>
  <c r="AY6" i="1"/>
  <c r="AY5" i="1"/>
  <c r="AY2" i="1"/>
  <c r="AY82" i="1"/>
  <c r="AY80" i="1"/>
  <c r="AY79" i="1"/>
  <c r="AY78" i="1"/>
  <c r="AY76" i="1"/>
  <c r="AY75" i="1"/>
  <c r="AY72" i="1"/>
  <c r="AY65" i="1"/>
  <c r="AY64" i="1"/>
  <c r="AY63" i="1"/>
  <c r="AY60" i="1"/>
  <c r="AY61" i="1"/>
  <c r="AY56" i="1"/>
  <c r="AY55" i="1"/>
  <c r="AY54" i="1"/>
  <c r="AY53" i="1"/>
  <c r="AY48" i="1"/>
  <c r="AY47" i="1"/>
  <c r="AY41" i="1"/>
  <c r="AY39" i="1"/>
  <c r="AY38" i="1"/>
  <c r="AY37" i="1"/>
  <c r="AY35" i="1"/>
  <c r="AY29" i="1"/>
  <c r="AY28" i="1"/>
  <c r="AY34" i="1"/>
  <c r="AY33" i="1"/>
  <c r="F100" i="1"/>
  <c r="H17" i="1"/>
  <c r="F18" i="1"/>
  <c r="F22" i="1"/>
  <c r="F14" i="1"/>
  <c r="F11" i="1"/>
  <c r="F13" i="1"/>
  <c r="F7" i="1"/>
  <c r="F2" i="1"/>
  <c r="F31" i="1"/>
  <c r="F25" i="1"/>
  <c r="BB79" i="1"/>
  <c r="BA48" i="1"/>
  <c r="AZ48" i="1"/>
  <c r="BB48" i="1"/>
  <c r="BA82" i="1"/>
  <c r="AZ82" i="1"/>
  <c r="BB82" i="1"/>
  <c r="AT24" i="1"/>
  <c r="BA24" i="1"/>
  <c r="AT33" i="1"/>
  <c r="BB33" i="1"/>
  <c r="AZ33" i="1"/>
  <c r="BA33" i="1"/>
  <c r="AT34" i="1"/>
  <c r="BB34" i="1"/>
  <c r="AZ34" i="1"/>
  <c r="BA34" i="1"/>
  <c r="AT28" i="1"/>
  <c r="BB28" i="1"/>
  <c r="AZ28" i="1"/>
  <c r="BA28" i="1"/>
  <c r="AT29" i="1"/>
  <c r="BB29" i="1"/>
  <c r="AZ29" i="1"/>
  <c r="BA29" i="1"/>
  <c r="AT35" i="1"/>
  <c r="BB35" i="1"/>
  <c r="AZ35" i="1"/>
  <c r="BA35" i="1"/>
  <c r="AT37" i="1"/>
  <c r="BB37" i="1"/>
  <c r="AZ37" i="1"/>
  <c r="BA37" i="1"/>
  <c r="AT38" i="1"/>
  <c r="BB38" i="1"/>
  <c r="AZ38" i="1"/>
  <c r="BA38" i="1"/>
  <c r="AT39" i="1"/>
  <c r="BB39" i="1"/>
  <c r="AZ39" i="1"/>
  <c r="BA39" i="1"/>
  <c r="AT41" i="1"/>
  <c r="BB41" i="1"/>
  <c r="AZ41" i="1"/>
  <c r="BA41" i="1"/>
  <c r="AT47" i="1"/>
  <c r="BB47" i="1"/>
  <c r="AZ47" i="1"/>
  <c r="BA47" i="1"/>
  <c r="AT53" i="1"/>
  <c r="BB53" i="1"/>
  <c r="AZ53" i="1"/>
  <c r="BA53" i="1"/>
  <c r="AT54" i="1"/>
  <c r="BB54" i="1"/>
  <c r="AZ54" i="1"/>
  <c r="BA54" i="1"/>
  <c r="AT55" i="1"/>
  <c r="BB55" i="1"/>
  <c r="AZ55" i="1"/>
  <c r="BA55" i="1"/>
  <c r="AT56" i="1"/>
  <c r="BB56" i="1"/>
  <c r="AZ56" i="1"/>
  <c r="BA56" i="1"/>
  <c r="AT61" i="1"/>
  <c r="BB61" i="1"/>
  <c r="AZ61" i="1"/>
  <c r="BA61" i="1"/>
  <c r="BB60" i="1"/>
  <c r="AZ60" i="1"/>
  <c r="BA60" i="1"/>
  <c r="AT63" i="1"/>
  <c r="BB63" i="1"/>
  <c r="AZ63" i="1"/>
  <c r="BA63" i="1"/>
  <c r="BB64" i="1"/>
  <c r="AZ64" i="1"/>
  <c r="BA64" i="1"/>
  <c r="AT65" i="1"/>
  <c r="BB65" i="1"/>
  <c r="AZ65" i="1"/>
  <c r="BA65" i="1"/>
  <c r="AT72" i="1"/>
  <c r="BB72" i="1"/>
  <c r="AZ72" i="1"/>
  <c r="BA72" i="1"/>
  <c r="AT75" i="1"/>
  <c r="BB75" i="1"/>
  <c r="AZ75" i="1"/>
  <c r="BA75" i="1"/>
  <c r="AT76" i="1"/>
  <c r="BB76" i="1"/>
  <c r="AZ76" i="1"/>
  <c r="BA76" i="1"/>
  <c r="AT78" i="1"/>
  <c r="BB78" i="1"/>
  <c r="AZ78" i="1"/>
  <c r="BA78" i="1"/>
  <c r="AZ79" i="1"/>
  <c r="BA79" i="1"/>
  <c r="AT80" i="1"/>
  <c r="BB80" i="1"/>
  <c r="AZ80" i="1"/>
  <c r="BA80" i="1"/>
  <c r="AT84" i="1"/>
  <c r="BB84" i="1"/>
  <c r="AZ84" i="1"/>
  <c r="BA84" i="1"/>
  <c r="BA14" i="1"/>
  <c r="AZ14" i="1"/>
  <c r="BB89" i="1"/>
  <c r="BA10" i="1"/>
  <c r="BA7" i="1"/>
  <c r="AZ7" i="1"/>
  <c r="BA6" i="1"/>
  <c r="AZ6" i="1"/>
  <c r="BA5" i="1"/>
  <c r="AZ5" i="1"/>
  <c r="BA2" i="1"/>
  <c r="AZ2" i="1"/>
  <c r="BB99" i="1"/>
  <c r="BB97" i="1"/>
  <c r="BB18" i="1"/>
  <c r="BB22" i="1"/>
  <c r="BB7" i="1"/>
  <c r="BB6" i="1"/>
  <c r="BB2" i="1"/>
  <c r="BB10" i="1"/>
  <c r="BB5" i="1"/>
  <c r="AT5" i="1"/>
  <c r="AT6" i="1"/>
  <c r="AT10" i="1"/>
  <c r="AT2" i="1"/>
</calcChain>
</file>

<file path=xl/sharedStrings.xml><?xml version="1.0" encoding="utf-8"?>
<sst xmlns="http://schemas.openxmlformats.org/spreadsheetml/2006/main" count="710" uniqueCount="324">
  <si>
    <t>Serie</t>
  </si>
  <si>
    <t>Ort</t>
  </si>
  <si>
    <t>Epoche</t>
  </si>
  <si>
    <t>Sex</t>
  </si>
  <si>
    <t>Anzahl</t>
  </si>
  <si>
    <t>n_erw</t>
  </si>
  <si>
    <t>erw</t>
  </si>
  <si>
    <t>inf1</t>
  </si>
  <si>
    <t>inf2</t>
  </si>
  <si>
    <t>juv</t>
  </si>
  <si>
    <t>ad1</t>
  </si>
  <si>
    <t>ad2</t>
  </si>
  <si>
    <t>mat1</t>
  </si>
  <si>
    <t>mat2</t>
  </si>
  <si>
    <t>sen1</t>
  </si>
  <si>
    <t>sen2</t>
  </si>
  <si>
    <t>Beginn</t>
  </si>
  <si>
    <t>Ende</t>
  </si>
  <si>
    <t>4:Mz</t>
  </si>
  <si>
    <t>ABC</t>
  </si>
  <si>
    <t>Anderten</t>
  </si>
  <si>
    <t>Meier-Welser 1975</t>
  </si>
  <si>
    <t>Basel-Bernerring</t>
  </si>
  <si>
    <t>B</t>
  </si>
  <si>
    <t>Bay 1976</t>
  </si>
  <si>
    <t>Basel-Kleinhüningen</t>
  </si>
  <si>
    <t>Kaufmann 1992</t>
  </si>
  <si>
    <t>Beffendf</t>
  </si>
  <si>
    <t>Beffendorf</t>
  </si>
  <si>
    <t>BC</t>
  </si>
  <si>
    <t>Bauer 1999</t>
  </si>
  <si>
    <t>Berghsn</t>
  </si>
  <si>
    <t>Berghausen</t>
  </si>
  <si>
    <t>C</t>
  </si>
  <si>
    <t>Genz 1982</t>
  </si>
  <si>
    <t>Bonaduz</t>
  </si>
  <si>
    <t>Brunner 1972</t>
  </si>
  <si>
    <t>Bülach</t>
  </si>
  <si>
    <t>Gombay 1976</t>
  </si>
  <si>
    <t>Dittenhm</t>
  </si>
  <si>
    <t>Dittenheim</t>
  </si>
  <si>
    <t>Hügenell-Reinhardt 1998</t>
  </si>
  <si>
    <t>Donzdf</t>
  </si>
  <si>
    <t>Donzdorf</t>
  </si>
  <si>
    <t>Abels / Gaebele / Schröter 1997</t>
  </si>
  <si>
    <t>Eichstetten</t>
  </si>
  <si>
    <t>Hollack / Kunter 2001</t>
  </si>
  <si>
    <t>Elgg</t>
  </si>
  <si>
    <t>Langenegger 1994</t>
  </si>
  <si>
    <t>Eltville</t>
  </si>
  <si>
    <t>Langenscheidt 1985</t>
  </si>
  <si>
    <t>Friding</t>
  </si>
  <si>
    <t>Fridingen</t>
  </si>
  <si>
    <t>Muth 1987</t>
  </si>
  <si>
    <t>Giengen</t>
  </si>
  <si>
    <t>Czarnetzki 1978</t>
  </si>
  <si>
    <t>GrKuchen</t>
  </si>
  <si>
    <t>Grosskuchen</t>
  </si>
  <si>
    <t>A</t>
  </si>
  <si>
    <t>Czarnetzki 1987</t>
  </si>
  <si>
    <t>Hemmng</t>
  </si>
  <si>
    <t>Hemmingen</t>
  </si>
  <si>
    <t>Czarnetzki 1976</t>
  </si>
  <si>
    <t>Horb</t>
  </si>
  <si>
    <t>Horb-Altheim</t>
  </si>
  <si>
    <t>Obertová 2008</t>
  </si>
  <si>
    <t>KirchhmR</t>
  </si>
  <si>
    <t>Kirchheim /Ries</t>
  </si>
  <si>
    <t>Czarnetzki 1983; Alt / Vach 2004</t>
  </si>
  <si>
    <t>KirchhmT</t>
  </si>
  <si>
    <t>Kirchheim /Teck</t>
  </si>
  <si>
    <t>Rösing 1997</t>
  </si>
  <si>
    <t>KlLanghm</t>
  </si>
  <si>
    <t>Kleinlangheim</t>
  </si>
  <si>
    <t>Schulz 1996</t>
  </si>
  <si>
    <t>Kösingen</t>
  </si>
  <si>
    <t>Hahn 1993</t>
  </si>
  <si>
    <t>LLonshm</t>
  </si>
  <si>
    <t>Langenlonsheim</t>
  </si>
  <si>
    <t>Mannheim-Vogelstang</t>
  </si>
  <si>
    <t>Rösing 1975</t>
  </si>
  <si>
    <t>Moos-B</t>
  </si>
  <si>
    <t>Moos-Burgstall</t>
  </si>
  <si>
    <t>Lange 1987</t>
  </si>
  <si>
    <t>Munzing</t>
  </si>
  <si>
    <t>Munzingen</t>
  </si>
  <si>
    <t>Burger-Heinrich 2001</t>
  </si>
  <si>
    <t>Nereshm</t>
  </si>
  <si>
    <t>Neresheim</t>
  </si>
  <si>
    <t>Oberwil</t>
  </si>
  <si>
    <t>Trancik Petitpierre 1991</t>
  </si>
  <si>
    <t>Peigen</t>
  </si>
  <si>
    <t>Lehmann / von Freeden 2005</t>
  </si>
  <si>
    <t>Perlach</t>
  </si>
  <si>
    <t>Haebler / Zintl / Grupe 2006</t>
  </si>
  <si>
    <t>Pleidels</t>
  </si>
  <si>
    <t>Pleidelsheim</t>
  </si>
  <si>
    <t>Hahn / Kunter 2001</t>
  </si>
  <si>
    <t>Saffig</t>
  </si>
  <si>
    <t>Anonymus (Mainz) 1993</t>
  </si>
  <si>
    <t>Schelkl</t>
  </si>
  <si>
    <t>Schelklingen</t>
  </si>
  <si>
    <t>Hahn 1992</t>
  </si>
  <si>
    <t>Schleith</t>
  </si>
  <si>
    <t>Hotz 2002</t>
  </si>
  <si>
    <t>Solothrn</t>
  </si>
  <si>
    <t>Hug 1940</t>
  </si>
  <si>
    <t>Sontheim a.d.Brenz</t>
  </si>
  <si>
    <t>Creel 1966</t>
  </si>
  <si>
    <t>Stetten</t>
  </si>
  <si>
    <t>Konieczka / Kunter 1999</t>
  </si>
  <si>
    <t>Schröter 1994</t>
  </si>
  <si>
    <t>Weingart</t>
  </si>
  <si>
    <t>Weingarten</t>
  </si>
  <si>
    <t>Wahl 1995</t>
  </si>
  <si>
    <t>Wenigum</t>
  </si>
  <si>
    <t>Wenigumstadt</t>
  </si>
  <si>
    <t>Schröter 2004</t>
  </si>
  <si>
    <t>Westhm</t>
  </si>
  <si>
    <t>Westheim</t>
  </si>
  <si>
    <t>Wittendf</t>
  </si>
  <si>
    <t>Wittendorf</t>
  </si>
  <si>
    <t>Lehmann 2001</t>
  </si>
  <si>
    <t>Wyhl</t>
  </si>
  <si>
    <t>Referenz</t>
  </si>
  <si>
    <t>BS-Bern</t>
  </si>
  <si>
    <t>BS-KlHün</t>
  </si>
  <si>
    <t>Eichstett</t>
  </si>
  <si>
    <t>D1_4</t>
  </si>
  <si>
    <t>D5_9</t>
  </si>
  <si>
    <t>D10_14</t>
  </si>
  <si>
    <t>D15_19</t>
  </si>
  <si>
    <t>D20_24</t>
  </si>
  <si>
    <t>D25_29</t>
  </si>
  <si>
    <t>D30_34</t>
  </si>
  <si>
    <t>D35_39</t>
  </si>
  <si>
    <t>D40_44</t>
  </si>
  <si>
    <t>D50_54</t>
  </si>
  <si>
    <t>D55_59</t>
  </si>
  <si>
    <t>D60_64</t>
  </si>
  <si>
    <t>D65_69</t>
  </si>
  <si>
    <t>D70_74</t>
  </si>
  <si>
    <t>D75_79</t>
  </si>
  <si>
    <t>Aesch</t>
  </si>
  <si>
    <t>Cueni 2009</t>
  </si>
  <si>
    <t>Baar</t>
  </si>
  <si>
    <t>Baar, ZG</t>
  </si>
  <si>
    <t>Lohrke &amp; Cueni 2010</t>
  </si>
  <si>
    <t>D80_85</t>
  </si>
  <si>
    <t>D85+</t>
  </si>
  <si>
    <t>D0_4</t>
  </si>
  <si>
    <t>D0_1</t>
  </si>
  <si>
    <t>Nieder-Erlenbach (Ffm)</t>
  </si>
  <si>
    <t>N_Erlenb</t>
  </si>
  <si>
    <t>Konieczka &amp; Kunter 1999</t>
  </si>
  <si>
    <t>Summe</t>
  </si>
  <si>
    <t>Altheim</t>
  </si>
  <si>
    <t>Altheim, Blieskastel</t>
  </si>
  <si>
    <t>Kunter 2004</t>
  </si>
  <si>
    <t>N_Hessen</t>
  </si>
  <si>
    <t>Nordhessen</t>
  </si>
  <si>
    <t>Kunter 1989</t>
  </si>
  <si>
    <t>Bohlingen</t>
  </si>
  <si>
    <t>Kunter 1999</t>
  </si>
  <si>
    <t>Kallnach</t>
  </si>
  <si>
    <t>Ulrich-Bochsler 2006</t>
  </si>
  <si>
    <t>Buggingen</t>
  </si>
  <si>
    <t>Kreutz 2003</t>
  </si>
  <si>
    <t>Schretzheim</t>
  </si>
  <si>
    <t>Schretzhm</t>
  </si>
  <si>
    <t>Hitzeroth 1963</t>
  </si>
  <si>
    <t>Ried</t>
  </si>
  <si>
    <t>Kaufmann 1983</t>
  </si>
  <si>
    <t>GrGerau</t>
  </si>
  <si>
    <t>Groß-Gerau</t>
  </si>
  <si>
    <t>Philipp 1987</t>
  </si>
  <si>
    <t>D45_49</t>
  </si>
  <si>
    <t>Serie(2)</t>
  </si>
  <si>
    <t>Nitra</t>
  </si>
  <si>
    <t>Pavuk 1972</t>
  </si>
  <si>
    <t>Gumefens</t>
  </si>
  <si>
    <t>Gumefens FR</t>
  </si>
  <si>
    <t>Aiterhofen</t>
  </si>
  <si>
    <t>Güttingen TG</t>
  </si>
  <si>
    <t>Franzhsn</t>
  </si>
  <si>
    <t>Franzhausen I</t>
  </si>
  <si>
    <t>Sonderhsn</t>
  </si>
  <si>
    <t>Schwetzngn</t>
  </si>
  <si>
    <t>Schwetzingen</t>
  </si>
  <si>
    <t>Francken &amp; Wahl 2007</t>
  </si>
  <si>
    <t>Gemeinlebarn</t>
  </si>
  <si>
    <t>Pitten</t>
  </si>
  <si>
    <t>Großbrembach</t>
  </si>
  <si>
    <t>Ullrich 1972</t>
  </si>
  <si>
    <t>Augsburg</t>
  </si>
  <si>
    <t>Augsburg-St.Ulrich-u-Afra</t>
  </si>
  <si>
    <t>3:röm.</t>
  </si>
  <si>
    <t>Neuburg</t>
  </si>
  <si>
    <t>Neuburg a.d.Donau</t>
  </si>
  <si>
    <t>Balzers "Runda Böchel"</t>
  </si>
  <si>
    <t>Balzers, FL</t>
  </si>
  <si>
    <t>Cooper et al. 2018</t>
  </si>
  <si>
    <t>K.-sundheim</t>
  </si>
  <si>
    <t>Kaltensundheim</t>
  </si>
  <si>
    <t>Kaltenwestheim</t>
  </si>
  <si>
    <t>Klinger et al., 2021</t>
  </si>
  <si>
    <t>K.-westheim</t>
  </si>
  <si>
    <t>Stotternhm</t>
  </si>
  <si>
    <t>Stotternheim</t>
  </si>
  <si>
    <t>e20_kl10</t>
  </si>
  <si>
    <t>eNull_kl10</t>
  </si>
  <si>
    <t>eNull_kl5</t>
  </si>
  <si>
    <t>e20_kl5</t>
  </si>
  <si>
    <t>d-Index</t>
  </si>
  <si>
    <t>Stettfeld (gesamt)</t>
  </si>
  <si>
    <t>Wahl &amp; Kokabi 1988</t>
  </si>
  <si>
    <t>Stettfeld I</t>
  </si>
  <si>
    <t>Trebur</t>
  </si>
  <si>
    <t>Jacobshagen &amp; Kunter 1999</t>
  </si>
  <si>
    <t>Aunjetitzer Mitteldeutschland</t>
  </si>
  <si>
    <t>Aunjetitzer MES</t>
  </si>
  <si>
    <t>Nicklisch u.a. 2018</t>
  </si>
  <si>
    <t>1:aNeol.</t>
  </si>
  <si>
    <t>2:fBz</t>
  </si>
  <si>
    <t>MH-Vogelst.</t>
  </si>
  <si>
    <t>MH-Sandh</t>
  </si>
  <si>
    <t>Mannheim-Sandhofen</t>
  </si>
  <si>
    <t>Partheil 2025</t>
  </si>
  <si>
    <t>MZ-Hechtsh.</t>
  </si>
  <si>
    <t>Mainz-Hechtsheim</t>
  </si>
  <si>
    <t>Queisser 1988</t>
  </si>
  <si>
    <t>5:MA</t>
  </si>
  <si>
    <t>Werlaburgdorf</t>
  </si>
  <si>
    <t>Grefen-Peters 2013</t>
  </si>
  <si>
    <t>Keszthely-Dobogó</t>
  </si>
  <si>
    <t>Acsádi &amp; Nemeskéri 1977</t>
  </si>
  <si>
    <t>Somogyszil</t>
  </si>
  <si>
    <t>Somogyszil-Dögkút</t>
  </si>
  <si>
    <t>Évinger &amp; Bernert 2019</t>
  </si>
  <si>
    <t>Keszthely district</t>
  </si>
  <si>
    <t>Keszthely</t>
  </si>
  <si>
    <t>Varga etal, 2003</t>
  </si>
  <si>
    <t>Szólád</t>
  </si>
  <si>
    <t>Kahlke 2004</t>
  </si>
  <si>
    <t>Tomils</t>
  </si>
  <si>
    <t>Schirmenitz</t>
  </si>
  <si>
    <t>Simon 1982</t>
  </si>
  <si>
    <t>Obermöllern</t>
  </si>
  <si>
    <t>n. Simon 1982</t>
  </si>
  <si>
    <t>Bilina</t>
  </si>
  <si>
    <t>Steffisburg</t>
  </si>
  <si>
    <t>Ulrich-Bochsler 1994</t>
  </si>
  <si>
    <t>Walkringen</t>
  </si>
  <si>
    <t>Ulrich-Bochsler 1992</t>
  </si>
  <si>
    <t>Espenfeld</t>
  </si>
  <si>
    <t>Bach &amp; Bach 1971</t>
  </si>
  <si>
    <t>Rohnstedt</t>
  </si>
  <si>
    <t>Bach 1986</t>
  </si>
  <si>
    <t>Heilbronn-S.</t>
  </si>
  <si>
    <t>Heilbronn-Sontheim</t>
  </si>
  <si>
    <t>Bärenthal</t>
  </si>
  <si>
    <t>Düring 2014</t>
  </si>
  <si>
    <t>Gemeinlebarn F</t>
  </si>
  <si>
    <t>Heinrich, Techler-Nicola</t>
  </si>
  <si>
    <t>Teschler-Nicola 1982/85</t>
  </si>
  <si>
    <t>Zürich</t>
  </si>
  <si>
    <t>Etter 1982</t>
  </si>
  <si>
    <t>Sontheim K.</t>
  </si>
  <si>
    <t>Sontheim Klingenberg</t>
  </si>
  <si>
    <t>Francken 2025</t>
  </si>
  <si>
    <t>Sontheim B.</t>
  </si>
  <si>
    <t>Neumarkt</t>
  </si>
  <si>
    <t>Neumarkt-Ybbs</t>
  </si>
  <si>
    <t>Klassifikation</t>
  </si>
  <si>
    <t>RI</t>
  </si>
  <si>
    <t>JI</t>
  </si>
  <si>
    <t>Buikstra ratio</t>
  </si>
  <si>
    <t>Mainz</t>
  </si>
  <si>
    <t>Mainz-Kurfürstenstraße</t>
  </si>
  <si>
    <t>Zipp 2010</t>
  </si>
  <si>
    <t>Maastricht</t>
  </si>
  <si>
    <t>Panhuysen 2005</t>
  </si>
  <si>
    <t>fBz BW</t>
  </si>
  <si>
    <t>Lismann u.a. 2024</t>
  </si>
  <si>
    <t>Bonn</t>
  </si>
  <si>
    <t>Bonn-Ramersdorf</t>
  </si>
  <si>
    <t>Wesseling</t>
  </si>
  <si>
    <t>Marschner-Dordevic 2021</t>
  </si>
  <si>
    <t>Derenburg</t>
  </si>
  <si>
    <t>Derenburg u. Halberstadt</t>
  </si>
  <si>
    <t>Kl. Haina</t>
  </si>
  <si>
    <t>Kloster Haina (Hessen)</t>
  </si>
  <si>
    <t>e20_kl20</t>
  </si>
  <si>
    <t>Aesch, LU</t>
  </si>
  <si>
    <t>Marschner-Dordevic 2024</t>
  </si>
  <si>
    <t>Bonaduz, GR</t>
  </si>
  <si>
    <t>Bülach, ZH</t>
  </si>
  <si>
    <t>Elgg, ZH</t>
  </si>
  <si>
    <t>Kaufmann 2015</t>
  </si>
  <si>
    <t>Kaufmann 1989</t>
  </si>
  <si>
    <t>Kallnach, BE</t>
  </si>
  <si>
    <t>Oberwil, BL</t>
  </si>
  <si>
    <t>Ried-Mühlhölzli, BE</t>
  </si>
  <si>
    <t>Schleitheim, SH</t>
  </si>
  <si>
    <t>Solothurn, SO</t>
  </si>
  <si>
    <t>Meyer, Kollig &amp; Alt 2022</t>
  </si>
  <si>
    <t>Fritsch u.a. 2008</t>
  </si>
  <si>
    <t>Nieszery 1995</t>
  </si>
  <si>
    <t>Berner 1988</t>
  </si>
  <si>
    <t>Wiltschke-Schrotta 2020; Großschmidt 2020</t>
  </si>
  <si>
    <t>Sammelserie B.-W.</t>
  </si>
  <si>
    <t>Halbturn</t>
  </si>
  <si>
    <t>Berner 2014</t>
  </si>
  <si>
    <t xml:space="preserve">Keller &amp; Ziegelmayer 1979 </t>
  </si>
  <si>
    <t>Partheil 2005</t>
  </si>
  <si>
    <t>Tomils, GR</t>
  </si>
  <si>
    <t>Papageorgopoulou 2008</t>
  </si>
  <si>
    <t>Steffisburg, BE</t>
  </si>
  <si>
    <t>Walkringen, BE</t>
  </si>
  <si>
    <t>Zürich-Münsterhof, ZH</t>
  </si>
  <si>
    <t>Serie(1)</t>
  </si>
  <si>
    <t>Zeitgruppe</t>
  </si>
  <si>
    <t>Sondershausen</t>
  </si>
  <si>
    <t>Sondershsn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</si>
</sst>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2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164" fontId="0" fillId="2" borderId="0" xfId="0" applyNumberFormat="1" applyFill="1"/>
    <xf numFmtId="1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1" fontId="1" fillId="0" borderId="0" xfId="0" applyNumberFormat="1" applyFont="1"/>
    <xf numFmtId="0" fontId="0" fillId="2" borderId="0" xfId="0" applyFill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0"/>
  <sheetViews>
    <sheetView tabSelected="1" workbookViewId="0">
      <pane ySplit="1" topLeftCell="A2" activePane="bottomLeft" state="frozen"/>
      <selection pane="bottomLeft" activeCell="AX6" sqref="AX6"/>
    </sheetView>
  </sheetViews>
  <sheetFormatPr baseColWidth="10" defaultColWidth="8.7265625" defaultRowHeight="14.5" x14ac:dyDescent="0.35"/>
  <cols>
    <col min="1" max="1" width="11.6328125" customWidth="1"/>
    <col min="2" max="2" width="20.08984375" customWidth="1"/>
    <col min="3" max="3" width="22.453125" customWidth="1"/>
    <col min="5" max="5" width="6.7265625" customWidth="1"/>
    <col min="6" max="6" width="9.7265625" style="3" bestFit="1" customWidth="1"/>
    <col min="11" max="11" width="8.7265625" style="2"/>
    <col min="18" max="18" width="9.453125" style="10" customWidth="1"/>
    <col min="19" max="19" width="10.26953125" style="10" customWidth="1"/>
    <col min="20" max="20" width="10.26953125" style="12" customWidth="1"/>
    <col min="21" max="21" width="10.26953125" style="5" customWidth="1"/>
    <col min="25" max="25" width="8.7265625" style="22"/>
    <col min="48" max="49" width="8.7265625" style="5"/>
    <col min="50" max="50" width="10.36328125" style="5" customWidth="1"/>
    <col min="51" max="51" width="8.7265625" style="5"/>
    <col min="52" max="54" width="8.7265625" style="21"/>
    <col min="55" max="59" width="8.7265625" style="14"/>
    <col min="60" max="60" width="8.7265625" style="2"/>
  </cols>
  <sheetData>
    <row r="1" spans="1:60" s="4" customFormat="1" x14ac:dyDescent="0.35">
      <c r="A1" s="4" t="s">
        <v>0</v>
      </c>
      <c r="B1" s="4" t="s">
        <v>1</v>
      </c>
      <c r="C1" s="4" t="s">
        <v>124</v>
      </c>
      <c r="D1" s="4" t="s">
        <v>2</v>
      </c>
      <c r="E1" s="4" t="s">
        <v>3</v>
      </c>
      <c r="F1" s="16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15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9" t="s">
        <v>210</v>
      </c>
      <c r="S1" s="9" t="s">
        <v>209</v>
      </c>
      <c r="T1" s="23" t="s">
        <v>273</v>
      </c>
      <c r="U1" s="26" t="s">
        <v>292</v>
      </c>
      <c r="V1" s="4" t="s">
        <v>320</v>
      </c>
      <c r="W1" s="4" t="s">
        <v>16</v>
      </c>
      <c r="X1" s="4" t="s">
        <v>17</v>
      </c>
      <c r="Y1" s="7" t="s">
        <v>321</v>
      </c>
      <c r="Z1" s="7" t="s">
        <v>150</v>
      </c>
      <c r="AA1" s="7" t="s">
        <v>151</v>
      </c>
      <c r="AB1" s="7" t="s">
        <v>128</v>
      </c>
      <c r="AC1" s="7" t="s">
        <v>129</v>
      </c>
      <c r="AD1" s="7" t="s">
        <v>130</v>
      </c>
      <c r="AE1" s="7" t="s">
        <v>131</v>
      </c>
      <c r="AF1" s="7" t="s">
        <v>132</v>
      </c>
      <c r="AG1" s="7" t="s">
        <v>133</v>
      </c>
      <c r="AH1" s="7" t="s">
        <v>134</v>
      </c>
      <c r="AI1" s="7" t="s">
        <v>135</v>
      </c>
      <c r="AJ1" s="7" t="s">
        <v>136</v>
      </c>
      <c r="AK1" s="7" t="s">
        <v>176</v>
      </c>
      <c r="AL1" s="7" t="s">
        <v>137</v>
      </c>
      <c r="AM1" s="7" t="s">
        <v>138</v>
      </c>
      <c r="AN1" s="7" t="s">
        <v>139</v>
      </c>
      <c r="AO1" s="7" t="s">
        <v>140</v>
      </c>
      <c r="AP1" s="7" t="s">
        <v>141</v>
      </c>
      <c r="AQ1" s="7" t="s">
        <v>142</v>
      </c>
      <c r="AR1" s="7" t="s">
        <v>148</v>
      </c>
      <c r="AS1" s="7" t="s">
        <v>149</v>
      </c>
      <c r="AT1" s="6" t="s">
        <v>155</v>
      </c>
      <c r="AU1" s="6"/>
      <c r="AV1" s="8" t="s">
        <v>211</v>
      </c>
      <c r="AW1" s="8" t="s">
        <v>212</v>
      </c>
      <c r="AX1" s="27" t="s">
        <v>177</v>
      </c>
      <c r="AY1" s="26" t="s">
        <v>274</v>
      </c>
      <c r="AZ1" s="24" t="s">
        <v>275</v>
      </c>
      <c r="BA1" s="19" t="s">
        <v>276</v>
      </c>
      <c r="BB1" s="24" t="s">
        <v>213</v>
      </c>
      <c r="BC1" s="13"/>
      <c r="BD1" s="13"/>
      <c r="BE1" s="13"/>
      <c r="BF1" s="13"/>
      <c r="BG1" s="13"/>
      <c r="BH1" s="13"/>
    </row>
    <row r="2" spans="1:60" s="4" customFormat="1" x14ac:dyDescent="0.35">
      <c r="A2" t="s">
        <v>182</v>
      </c>
      <c r="B2" t="s">
        <v>182</v>
      </c>
      <c r="C2" t="s">
        <v>307</v>
      </c>
      <c r="D2" t="s">
        <v>222</v>
      </c>
      <c r="E2">
        <v>0</v>
      </c>
      <c r="F2" s="3">
        <f>SUM(H2:K2)</f>
        <v>153.9</v>
      </c>
      <c r="G2"/>
      <c r="H2">
        <v>123</v>
      </c>
      <c r="I2">
        <v>11.3</v>
      </c>
      <c r="J2">
        <v>11.2</v>
      </c>
      <c r="K2" s="2">
        <v>8.4</v>
      </c>
      <c r="L2" s="2">
        <v>50.3</v>
      </c>
      <c r="M2" s="2">
        <v>38.1</v>
      </c>
      <c r="N2" s="2">
        <v>14.8</v>
      </c>
      <c r="O2" s="2">
        <v>9.9</v>
      </c>
      <c r="P2" s="2">
        <v>10.1</v>
      </c>
      <c r="Q2" s="2">
        <v>0</v>
      </c>
      <c r="R2" s="10">
        <v>30.88</v>
      </c>
      <c r="S2" s="10">
        <v>16.190000000000001</v>
      </c>
      <c r="T2" s="12"/>
      <c r="U2" s="5"/>
      <c r="V2" t="s">
        <v>182</v>
      </c>
      <c r="W2"/>
      <c r="X2"/>
      <c r="Y2" s="22"/>
      <c r="Z2" s="2"/>
      <c r="AA2" s="2">
        <v>1.1000000000000001</v>
      </c>
      <c r="AB2" s="2">
        <v>7.6</v>
      </c>
      <c r="AC2" s="2">
        <v>4.7</v>
      </c>
      <c r="AD2" s="2">
        <v>9.1</v>
      </c>
      <c r="AE2" s="2">
        <v>8.4</v>
      </c>
      <c r="AF2" s="2">
        <v>21.8</v>
      </c>
      <c r="AG2" s="2">
        <v>28.4</v>
      </c>
      <c r="AH2" s="2">
        <v>25.8</v>
      </c>
      <c r="AI2" s="2">
        <v>12.3</v>
      </c>
      <c r="AJ2" s="2">
        <v>7.7</v>
      </c>
      <c r="AK2" s="2">
        <v>7</v>
      </c>
      <c r="AL2" s="2">
        <v>5.0999999999999996</v>
      </c>
      <c r="AM2" s="2">
        <v>4.8</v>
      </c>
      <c r="AN2" s="2">
        <v>3.5</v>
      </c>
      <c r="AO2" s="2">
        <v>2.2999999999999998</v>
      </c>
      <c r="AP2" s="2">
        <v>2.2000000000000002</v>
      </c>
      <c r="AQ2" s="2">
        <v>2.2000000000000002</v>
      </c>
      <c r="AR2" s="2">
        <v>0</v>
      </c>
      <c r="AS2" s="2">
        <v>0</v>
      </c>
      <c r="AT2" s="2">
        <f>SUM(Z2:AS2)</f>
        <v>153.99999999999997</v>
      </c>
      <c r="AU2" s="2"/>
      <c r="AV2" s="5">
        <v>31.13</v>
      </c>
      <c r="AW2" s="5">
        <v>16.38</v>
      </c>
      <c r="AX2" t="s">
        <v>182</v>
      </c>
      <c r="AY2" s="20">
        <f>SUM(AC2:AE2)/SUM(AC2:AS2)</f>
        <v>0.15278733654507914</v>
      </c>
      <c r="AZ2" s="20">
        <f>SUM(AC2:AD2)/SUM(AF2:AS2)</f>
        <v>0.11210398050365558</v>
      </c>
      <c r="BA2" s="21">
        <f>SUM(AH2:AS2)/SUM(AC2:AS2)</f>
        <v>0.50172057811424642</v>
      </c>
      <c r="BB2" s="21">
        <f>(AC2+AD2)/SUM(AC2:AS2)</f>
        <v>9.4975911906400548E-2</v>
      </c>
      <c r="BC2"/>
      <c r="BD2"/>
      <c r="BE2"/>
      <c r="BF2"/>
      <c r="BG2"/>
      <c r="BH2"/>
    </row>
    <row r="3" spans="1:60" s="4" customFormat="1" x14ac:dyDescent="0.35">
      <c r="A3" t="s">
        <v>288</v>
      </c>
      <c r="B3" t="s">
        <v>289</v>
      </c>
      <c r="C3" t="s">
        <v>306</v>
      </c>
      <c r="D3" t="s">
        <v>222</v>
      </c>
      <c r="E3">
        <v>0</v>
      </c>
      <c r="F3" s="3">
        <v>88</v>
      </c>
      <c r="G3"/>
      <c r="H3"/>
      <c r="I3" s="2">
        <v>22.6</v>
      </c>
      <c r="J3" s="2">
        <v>10.4</v>
      </c>
      <c r="K3" s="2">
        <v>6</v>
      </c>
      <c r="L3" s="2">
        <v>5</v>
      </c>
      <c r="M3" s="2">
        <v>18</v>
      </c>
      <c r="N3" s="2">
        <v>15</v>
      </c>
      <c r="O3" s="2">
        <v>9</v>
      </c>
      <c r="P3" s="2">
        <v>2</v>
      </c>
      <c r="Q3" s="2">
        <v>0</v>
      </c>
      <c r="R3" s="10">
        <v>26.89</v>
      </c>
      <c r="S3" s="10">
        <v>21.55</v>
      </c>
      <c r="T3" s="12"/>
      <c r="U3" s="5"/>
      <c r="V3" t="s">
        <v>288</v>
      </c>
      <c r="W3"/>
      <c r="X3"/>
      <c r="Y3" s="22"/>
      <c r="Z3" s="2"/>
      <c r="AA3" s="2">
        <v>7</v>
      </c>
      <c r="AB3" s="2">
        <v>12</v>
      </c>
      <c r="AC3" s="2">
        <v>9</v>
      </c>
      <c r="AD3" s="2">
        <v>5</v>
      </c>
      <c r="AE3" s="2">
        <v>6</v>
      </c>
      <c r="AF3" s="2">
        <v>3</v>
      </c>
      <c r="AG3" s="2">
        <v>2</v>
      </c>
      <c r="AH3" s="2">
        <v>8</v>
      </c>
      <c r="AI3" s="2">
        <v>10</v>
      </c>
      <c r="AJ3" s="2">
        <v>11</v>
      </c>
      <c r="AK3" s="2">
        <v>4</v>
      </c>
      <c r="AL3" s="2">
        <v>3</v>
      </c>
      <c r="AM3" s="2">
        <v>6</v>
      </c>
      <c r="AN3" s="2">
        <v>2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88</v>
      </c>
      <c r="AU3" s="2"/>
      <c r="AV3" s="5">
        <v>26.3</v>
      </c>
      <c r="AW3" s="5">
        <v>21.68</v>
      </c>
      <c r="AX3" t="s">
        <v>288</v>
      </c>
      <c r="AY3" s="20">
        <f>SUM(AC3:AE3)/SUM(AC3:AS3)</f>
        <v>0.28985507246376813</v>
      </c>
      <c r="AZ3" s="20">
        <f>SUM(AC3:AD3)/SUM(AF3:AS3)</f>
        <v>0.2857142857142857</v>
      </c>
      <c r="BA3" s="21">
        <f>SUM(AH3:AS3)/SUM(AC3:AS3)</f>
        <v>0.6376811594202898</v>
      </c>
      <c r="BB3" s="21">
        <f>(AC3+AD3)/SUM(AC3:AS3)</f>
        <v>0.20289855072463769</v>
      </c>
      <c r="BC3" s="14"/>
      <c r="BD3" s="14"/>
      <c r="BE3" s="14"/>
      <c r="BF3" s="14"/>
      <c r="BG3" s="14"/>
      <c r="BH3" s="2"/>
    </row>
    <row r="4" spans="1:60" s="4" customFormat="1" x14ac:dyDescent="0.35">
      <c r="A4" t="s">
        <v>178</v>
      </c>
      <c r="B4" t="s">
        <v>178</v>
      </c>
      <c r="C4" t="s">
        <v>179</v>
      </c>
      <c r="D4" t="s">
        <v>222</v>
      </c>
      <c r="E4">
        <v>0</v>
      </c>
      <c r="F4" s="3">
        <v>73</v>
      </c>
      <c r="G4">
        <v>22</v>
      </c>
      <c r="H4">
        <v>51</v>
      </c>
      <c r="I4" s="2">
        <v>11</v>
      </c>
      <c r="J4" s="2">
        <v>10</v>
      </c>
      <c r="K4" s="2">
        <v>8</v>
      </c>
      <c r="L4" s="2">
        <v>3</v>
      </c>
      <c r="M4" s="2">
        <v>15</v>
      </c>
      <c r="N4" s="2">
        <v>15</v>
      </c>
      <c r="O4" s="2">
        <v>8</v>
      </c>
      <c r="P4" s="2">
        <v>0</v>
      </c>
      <c r="Q4" s="2">
        <v>0</v>
      </c>
      <c r="R4" s="10">
        <v>28.49</v>
      </c>
      <c r="S4" s="10">
        <v>21.83</v>
      </c>
      <c r="T4" s="12"/>
      <c r="U4" s="5"/>
      <c r="V4" t="s">
        <v>178</v>
      </c>
      <c r="W4"/>
      <c r="X4"/>
      <c r="Y4" s="2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5"/>
      <c r="AW4" s="5"/>
      <c r="AX4" t="s">
        <v>178</v>
      </c>
      <c r="AY4" s="25"/>
      <c r="AZ4" s="20"/>
      <c r="BA4" s="20"/>
      <c r="BB4" s="21"/>
      <c r="BC4" s="14"/>
      <c r="BD4" s="14"/>
      <c r="BE4" s="14"/>
      <c r="BF4" s="14"/>
      <c r="BG4" s="14"/>
      <c r="BH4" s="2"/>
    </row>
    <row r="5" spans="1:60" s="4" customFormat="1" x14ac:dyDescent="0.35">
      <c r="A5" t="s">
        <v>187</v>
      </c>
      <c r="B5" t="s">
        <v>188</v>
      </c>
      <c r="C5" t="s">
        <v>189</v>
      </c>
      <c r="D5" t="s">
        <v>222</v>
      </c>
      <c r="E5">
        <v>0</v>
      </c>
      <c r="F5" s="3">
        <v>211</v>
      </c>
      <c r="G5">
        <v>76</v>
      </c>
      <c r="H5">
        <v>135</v>
      </c>
      <c r="I5" s="2">
        <v>37</v>
      </c>
      <c r="J5" s="2">
        <v>27</v>
      </c>
      <c r="K5" s="2">
        <v>13</v>
      </c>
      <c r="L5" s="2">
        <v>39.5</v>
      </c>
      <c r="M5" s="2">
        <v>42.4</v>
      </c>
      <c r="N5" s="2">
        <v>20.3</v>
      </c>
      <c r="O5" s="2">
        <v>24.4</v>
      </c>
      <c r="P5" s="2">
        <v>6.6</v>
      </c>
      <c r="Q5" s="2">
        <v>0</v>
      </c>
      <c r="R5" s="10"/>
      <c r="S5" s="5">
        <v>18.45</v>
      </c>
      <c r="T5" s="12"/>
      <c r="U5" s="5"/>
      <c r="V5" t="s">
        <v>187</v>
      </c>
      <c r="W5"/>
      <c r="X5"/>
      <c r="Y5" s="22"/>
      <c r="Z5" s="2">
        <v>23</v>
      </c>
      <c r="AA5" s="2"/>
      <c r="AB5" s="2"/>
      <c r="AC5" s="2">
        <v>27.58</v>
      </c>
      <c r="AD5" s="2">
        <v>15.36</v>
      </c>
      <c r="AE5" s="2">
        <v>11.79</v>
      </c>
      <c r="AF5" s="2">
        <v>21.27</v>
      </c>
      <c r="AG5" s="2">
        <v>18.27</v>
      </c>
      <c r="AH5" s="2">
        <v>21.19</v>
      </c>
      <c r="AI5" s="2">
        <v>21.19</v>
      </c>
      <c r="AJ5" s="2">
        <v>10.130000000000001</v>
      </c>
      <c r="AK5" s="2">
        <v>10.130000000000001</v>
      </c>
      <c r="AL5" s="2">
        <v>12.21</v>
      </c>
      <c r="AM5" s="2">
        <v>12.21</v>
      </c>
      <c r="AN5" s="2">
        <v>6.58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f>SUM(Z5:AS5)</f>
        <v>210.91</v>
      </c>
      <c r="AU5" s="2"/>
      <c r="AV5" s="5">
        <v>27.5</v>
      </c>
      <c r="AW5" s="5">
        <v>15.5</v>
      </c>
      <c r="AX5" t="s">
        <v>187</v>
      </c>
      <c r="AY5" s="20">
        <f t="shared" ref="AY5:AY14" si="0">SUM(AC5:AE5)/SUM(AC5:AS5)</f>
        <v>0.29125645255707516</v>
      </c>
      <c r="AZ5" s="20">
        <f t="shared" ref="AZ5:AZ14" si="1">SUM(AC5:AD5)/SUM(AF5:AS5)</f>
        <v>0.32242078390148665</v>
      </c>
      <c r="BA5" s="21">
        <f t="shared" ref="BA5:BA14" si="2">SUM(AH5:AS5)/SUM(AC5:AS5)</f>
        <v>0.49832366558458829</v>
      </c>
      <c r="BB5" s="21">
        <f t="shared" ref="BB5:BB10" si="3">(AC5+AD5)/SUM(AC5:AS5)</f>
        <v>0.2285136501516683</v>
      </c>
      <c r="BC5" s="14"/>
      <c r="BD5" s="14"/>
      <c r="BE5" s="14"/>
      <c r="BF5" s="14"/>
      <c r="BG5" s="14"/>
      <c r="BH5" s="2"/>
    </row>
    <row r="6" spans="1:60" s="4" customFormat="1" x14ac:dyDescent="0.35">
      <c r="A6" t="s">
        <v>186</v>
      </c>
      <c r="B6" t="s">
        <v>322</v>
      </c>
      <c r="C6" t="s">
        <v>243</v>
      </c>
      <c r="D6" t="s">
        <v>222</v>
      </c>
      <c r="E6">
        <v>0</v>
      </c>
      <c r="F6" s="3">
        <v>44</v>
      </c>
      <c r="G6">
        <v>14</v>
      </c>
      <c r="H6">
        <v>30</v>
      </c>
      <c r="I6" s="2">
        <v>4</v>
      </c>
      <c r="J6" s="2">
        <v>7</v>
      </c>
      <c r="K6" s="2">
        <v>3</v>
      </c>
      <c r="L6" s="2">
        <v>12</v>
      </c>
      <c r="M6" s="2">
        <v>6</v>
      </c>
      <c r="N6" s="2">
        <v>8.5</v>
      </c>
      <c r="O6" s="2">
        <v>4.5</v>
      </c>
      <c r="P6" s="2">
        <v>0.5</v>
      </c>
      <c r="Q6" s="2">
        <v>0.5</v>
      </c>
      <c r="R6" s="10">
        <v>29.32</v>
      </c>
      <c r="S6" s="10">
        <v>17.809999999999999</v>
      </c>
      <c r="T6" s="12"/>
      <c r="U6" s="5"/>
      <c r="V6" t="s">
        <v>323</v>
      </c>
      <c r="W6"/>
      <c r="X6"/>
      <c r="Y6" s="22"/>
      <c r="Z6" s="2"/>
      <c r="AA6" s="2">
        <v>0.5</v>
      </c>
      <c r="AB6" s="2">
        <v>3.5</v>
      </c>
      <c r="AC6" s="2">
        <v>3</v>
      </c>
      <c r="AD6" s="2">
        <v>4</v>
      </c>
      <c r="AE6" s="2">
        <v>3</v>
      </c>
      <c r="AF6" s="2">
        <v>6</v>
      </c>
      <c r="AG6" s="2">
        <v>6</v>
      </c>
      <c r="AH6" s="2">
        <v>3</v>
      </c>
      <c r="AI6" s="2">
        <v>3</v>
      </c>
      <c r="AJ6" s="2">
        <v>4.3</v>
      </c>
      <c r="AK6" s="2">
        <v>4.3</v>
      </c>
      <c r="AL6" s="2">
        <v>2.2999999999999998</v>
      </c>
      <c r="AM6" s="2">
        <v>2.2999999999999998</v>
      </c>
      <c r="AN6" s="2">
        <v>0.3</v>
      </c>
      <c r="AO6" s="2">
        <v>0.3</v>
      </c>
      <c r="AP6" s="2">
        <v>0.3</v>
      </c>
      <c r="AQ6" s="2">
        <v>0.3</v>
      </c>
      <c r="AR6" s="2">
        <v>0</v>
      </c>
      <c r="AS6" s="2">
        <v>0</v>
      </c>
      <c r="AT6" s="2">
        <f>SUM(Z6:AS6)</f>
        <v>46.399999999999977</v>
      </c>
      <c r="AU6" s="2"/>
      <c r="AV6" s="5">
        <v>29.48</v>
      </c>
      <c r="AW6" s="5">
        <v>18.09</v>
      </c>
      <c r="AX6" t="s">
        <v>323</v>
      </c>
      <c r="AY6" s="20">
        <f t="shared" si="0"/>
        <v>0.2358490566037737</v>
      </c>
      <c r="AZ6" s="20">
        <f t="shared" si="1"/>
        <v>0.2160493827160494</v>
      </c>
      <c r="BA6" s="21">
        <f t="shared" si="2"/>
        <v>0.48113207547169851</v>
      </c>
      <c r="BB6" s="21">
        <f t="shared" si="3"/>
        <v>0.16509433962264161</v>
      </c>
      <c r="BC6" s="14"/>
      <c r="BD6" s="14"/>
      <c r="BE6" s="14"/>
      <c r="BF6" s="14"/>
      <c r="BG6" s="14"/>
      <c r="BH6" s="2"/>
    </row>
    <row r="7" spans="1:60" s="4" customFormat="1" x14ac:dyDescent="0.35">
      <c r="A7" t="s">
        <v>217</v>
      </c>
      <c r="B7" t="s">
        <v>217</v>
      </c>
      <c r="C7" t="s">
        <v>218</v>
      </c>
      <c r="D7" t="s">
        <v>222</v>
      </c>
      <c r="E7">
        <v>0</v>
      </c>
      <c r="F7" s="3">
        <f>SUM(H7:K7)</f>
        <v>105.8</v>
      </c>
      <c r="G7"/>
      <c r="H7">
        <v>82</v>
      </c>
      <c r="I7" s="11">
        <v>8.5</v>
      </c>
      <c r="J7" s="11">
        <v>6.6</v>
      </c>
      <c r="K7" s="11">
        <v>8.6999999999999993</v>
      </c>
      <c r="L7" s="2">
        <v>26</v>
      </c>
      <c r="M7" s="2">
        <v>18.100000000000001</v>
      </c>
      <c r="N7" s="2">
        <v>14.4</v>
      </c>
      <c r="O7" s="2">
        <v>12.7</v>
      </c>
      <c r="P7" s="2">
        <v>8.1999999999999993</v>
      </c>
      <c r="Q7" s="2">
        <v>2.2000000000000002</v>
      </c>
      <c r="R7" s="10">
        <v>34.08</v>
      </c>
      <c r="S7" s="10">
        <v>20.47</v>
      </c>
      <c r="T7" s="12"/>
      <c r="U7" s="5"/>
      <c r="V7" t="s">
        <v>217</v>
      </c>
      <c r="W7"/>
      <c r="X7"/>
      <c r="Y7" s="22"/>
      <c r="Z7" s="2">
        <v>6.2</v>
      </c>
      <c r="AA7" s="2"/>
      <c r="AB7" s="2"/>
      <c r="AC7" s="2">
        <v>5.3</v>
      </c>
      <c r="AD7" s="2">
        <v>3.4</v>
      </c>
      <c r="AE7" s="2">
        <v>8.6999999999999993</v>
      </c>
      <c r="AF7" s="2">
        <v>14</v>
      </c>
      <c r="AG7" s="2">
        <v>12</v>
      </c>
      <c r="AH7" s="2">
        <v>9</v>
      </c>
      <c r="AI7" s="2">
        <v>9.1</v>
      </c>
      <c r="AJ7" s="2">
        <v>7.1</v>
      </c>
      <c r="AK7" s="2">
        <v>7.3</v>
      </c>
      <c r="AL7" s="2">
        <v>6.8</v>
      </c>
      <c r="AM7" s="2">
        <v>5.9</v>
      </c>
      <c r="AN7" s="2">
        <v>4.0999999999999996</v>
      </c>
      <c r="AO7" s="2">
        <v>4.0999999999999996</v>
      </c>
      <c r="AP7" s="2">
        <v>2</v>
      </c>
      <c r="AQ7" s="2">
        <v>0.2</v>
      </c>
      <c r="AR7" s="2">
        <v>0</v>
      </c>
      <c r="AS7" s="2">
        <v>0</v>
      </c>
      <c r="AT7" s="2">
        <v>105</v>
      </c>
      <c r="AU7" s="2"/>
      <c r="AV7" s="5">
        <v>33.869999999999997</v>
      </c>
      <c r="AW7" s="5">
        <v>20.65</v>
      </c>
      <c r="AX7" t="s">
        <v>217</v>
      </c>
      <c r="AY7" s="20">
        <f t="shared" si="0"/>
        <v>0.17575757575757578</v>
      </c>
      <c r="AZ7" s="20">
        <f t="shared" si="1"/>
        <v>0.10661764705882353</v>
      </c>
      <c r="BA7" s="21">
        <f t="shared" si="2"/>
        <v>0.56161616161616168</v>
      </c>
      <c r="BB7" s="21">
        <f t="shared" si="3"/>
        <v>8.787878787878789E-2</v>
      </c>
      <c r="BC7" s="14"/>
      <c r="BD7" s="14"/>
      <c r="BE7" s="14"/>
      <c r="BF7" s="14"/>
      <c r="BG7" s="14"/>
      <c r="BH7" s="2"/>
    </row>
    <row r="8" spans="1:60" s="4" customFormat="1" x14ac:dyDescent="0.35">
      <c r="A8" t="s">
        <v>220</v>
      </c>
      <c r="B8" t="s">
        <v>219</v>
      </c>
      <c r="C8" t="s">
        <v>221</v>
      </c>
      <c r="D8" t="s">
        <v>223</v>
      </c>
      <c r="E8">
        <v>0</v>
      </c>
      <c r="F8" s="3">
        <v>194</v>
      </c>
      <c r="G8">
        <v>71</v>
      </c>
      <c r="H8">
        <v>116</v>
      </c>
      <c r="I8" s="2">
        <v>22.2</v>
      </c>
      <c r="J8" s="2">
        <v>26.7</v>
      </c>
      <c r="K8" s="2">
        <v>20.9</v>
      </c>
      <c r="L8" s="2">
        <v>19</v>
      </c>
      <c r="M8" s="2">
        <v>26.5</v>
      </c>
      <c r="N8" s="2">
        <v>35.299999999999997</v>
      </c>
      <c r="O8" s="2">
        <v>12.1</v>
      </c>
      <c r="P8" s="2">
        <v>0.9</v>
      </c>
      <c r="Q8" s="2">
        <v>0</v>
      </c>
      <c r="R8" s="10">
        <v>27.33</v>
      </c>
      <c r="S8" s="10">
        <v>19</v>
      </c>
      <c r="T8" s="12"/>
      <c r="U8" s="5"/>
      <c r="V8" t="s">
        <v>220</v>
      </c>
      <c r="W8"/>
      <c r="X8"/>
      <c r="Y8" s="22"/>
      <c r="Z8" s="2"/>
      <c r="AA8" s="2">
        <v>2</v>
      </c>
      <c r="AB8" s="2">
        <v>15.3</v>
      </c>
      <c r="AC8" s="2">
        <v>23.1</v>
      </c>
      <c r="AD8" s="2">
        <v>10</v>
      </c>
      <c r="AE8" s="2">
        <v>20.9</v>
      </c>
      <c r="AF8" s="2">
        <v>6.7</v>
      </c>
      <c r="AG8" s="2">
        <v>12.2</v>
      </c>
      <c r="AH8" s="2">
        <v>16.899999999999999</v>
      </c>
      <c r="AI8" s="2">
        <v>9.6</v>
      </c>
      <c r="AJ8" s="2">
        <v>19.3</v>
      </c>
      <c r="AK8" s="2">
        <v>15.9</v>
      </c>
      <c r="AL8" s="2">
        <v>7.9</v>
      </c>
      <c r="AM8" s="2">
        <v>4.2</v>
      </c>
      <c r="AN8" s="2">
        <v>0.6</v>
      </c>
      <c r="AO8" s="2">
        <v>0.3</v>
      </c>
      <c r="AP8" s="2">
        <v>0</v>
      </c>
      <c r="AQ8" s="2">
        <v>0</v>
      </c>
      <c r="AR8" s="2">
        <v>0</v>
      </c>
      <c r="AS8" s="2">
        <v>0</v>
      </c>
      <c r="AT8" s="2">
        <v>165</v>
      </c>
      <c r="AU8" s="2"/>
      <c r="AV8" s="5">
        <v>26.61</v>
      </c>
      <c r="AW8" s="5">
        <v>19.37</v>
      </c>
      <c r="AX8" t="s">
        <v>220</v>
      </c>
      <c r="AY8" s="20">
        <f t="shared" si="0"/>
        <v>0.36585365853658536</v>
      </c>
      <c r="AZ8" s="20">
        <f t="shared" si="1"/>
        <v>0.3536324786324786</v>
      </c>
      <c r="BA8" s="21">
        <f t="shared" si="2"/>
        <v>0.50609756097560965</v>
      </c>
      <c r="BB8" s="21">
        <f t="shared" si="3"/>
        <v>0.2242547425474255</v>
      </c>
      <c r="BC8" s="14"/>
      <c r="BD8" s="14"/>
      <c r="BE8" s="14"/>
      <c r="BF8" s="14"/>
      <c r="BG8" s="14"/>
      <c r="BH8" s="2"/>
    </row>
    <row r="9" spans="1:60" s="4" customFormat="1" x14ac:dyDescent="0.35">
      <c r="A9" t="s">
        <v>282</v>
      </c>
      <c r="B9" t="s">
        <v>310</v>
      </c>
      <c r="C9" t="s">
        <v>283</v>
      </c>
      <c r="D9" t="s">
        <v>223</v>
      </c>
      <c r="E9">
        <v>0</v>
      </c>
      <c r="F9" s="3">
        <f>SUM(I9:Q9)</f>
        <v>57.999999999999993</v>
      </c>
      <c r="G9"/>
      <c r="H9" s="2">
        <f>SUM(L9:Q9)</f>
        <v>37</v>
      </c>
      <c r="I9" s="17">
        <v>5.5</v>
      </c>
      <c r="J9" s="17">
        <v>4.5</v>
      </c>
      <c r="K9" s="11">
        <v>11</v>
      </c>
      <c r="L9" s="2">
        <v>10.9</v>
      </c>
      <c r="M9" s="2">
        <v>11.9</v>
      </c>
      <c r="N9" s="2">
        <v>7.9</v>
      </c>
      <c r="O9" s="2">
        <v>6.3</v>
      </c>
      <c r="P9" s="2">
        <v>0</v>
      </c>
      <c r="Q9" s="2">
        <v>0</v>
      </c>
      <c r="R9" s="10">
        <v>28.67</v>
      </c>
      <c r="S9" s="10">
        <v>16.88</v>
      </c>
      <c r="T9" s="12"/>
      <c r="U9" s="5"/>
      <c r="V9" t="s">
        <v>282</v>
      </c>
      <c r="W9"/>
      <c r="X9"/>
      <c r="Y9" s="22"/>
      <c r="Z9" s="2">
        <v>12</v>
      </c>
      <c r="AA9" s="2"/>
      <c r="AB9" s="2"/>
      <c r="AC9" s="2">
        <v>9.5</v>
      </c>
      <c r="AD9" s="2">
        <v>6.5</v>
      </c>
      <c r="AE9" s="2">
        <v>11</v>
      </c>
      <c r="AF9" s="2">
        <v>6.46</v>
      </c>
      <c r="AG9" s="2">
        <v>4.46</v>
      </c>
      <c r="AH9" s="2">
        <v>5.96</v>
      </c>
      <c r="AI9" s="2">
        <v>5.96</v>
      </c>
      <c r="AJ9" s="2">
        <v>4.46</v>
      </c>
      <c r="AK9" s="2">
        <v>3.46</v>
      </c>
      <c r="AL9" s="2">
        <v>1.1299999999999999</v>
      </c>
      <c r="AM9" s="2">
        <v>1.1299999999999999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72</v>
      </c>
      <c r="AU9" s="2"/>
      <c r="AV9" s="5">
        <v>21.28</v>
      </c>
      <c r="AW9" s="5">
        <v>15.2</v>
      </c>
      <c r="AX9" t="s">
        <v>282</v>
      </c>
      <c r="AY9" s="20">
        <f t="shared" si="0"/>
        <v>0.44985004998333883</v>
      </c>
      <c r="AZ9" s="20">
        <f t="shared" si="1"/>
        <v>0.48455481526347666</v>
      </c>
      <c r="BA9" s="21">
        <f t="shared" si="2"/>
        <v>0.36821059646784393</v>
      </c>
      <c r="BB9" s="21">
        <f t="shared" si="3"/>
        <v>0.26657780739753412</v>
      </c>
      <c r="BC9" s="14"/>
      <c r="BD9" s="14"/>
      <c r="BE9" s="14"/>
      <c r="BF9" s="14"/>
      <c r="BG9" s="14"/>
      <c r="BH9" s="2"/>
    </row>
    <row r="10" spans="1:60" s="4" customFormat="1" x14ac:dyDescent="0.35">
      <c r="A10" t="s">
        <v>184</v>
      </c>
      <c r="B10" t="s">
        <v>185</v>
      </c>
      <c r="C10" t="s">
        <v>308</v>
      </c>
      <c r="D10" t="s">
        <v>223</v>
      </c>
      <c r="E10">
        <v>0</v>
      </c>
      <c r="F10" s="3">
        <v>658</v>
      </c>
      <c r="G10"/>
      <c r="H10">
        <v>382</v>
      </c>
      <c r="I10" s="11">
        <v>104</v>
      </c>
      <c r="J10" s="11">
        <v>115.5</v>
      </c>
      <c r="K10" s="11">
        <v>54</v>
      </c>
      <c r="L10" s="2">
        <v>130.9</v>
      </c>
      <c r="M10" s="2">
        <v>107.4</v>
      </c>
      <c r="N10" s="2">
        <v>75.2</v>
      </c>
      <c r="O10" s="2">
        <v>45.6</v>
      </c>
      <c r="P10" s="2">
        <v>16.2</v>
      </c>
      <c r="Q10" s="2">
        <v>6.2</v>
      </c>
      <c r="R10" s="10"/>
      <c r="S10" s="10">
        <v>17.86</v>
      </c>
      <c r="T10" s="12"/>
      <c r="U10" s="5"/>
      <c r="V10" t="s">
        <v>184</v>
      </c>
      <c r="W10"/>
      <c r="X10"/>
      <c r="Y10" s="22"/>
      <c r="Z10" s="2">
        <v>63.1</v>
      </c>
      <c r="AA10" s="2"/>
      <c r="AB10" s="2"/>
      <c r="AC10" s="2">
        <v>102.3</v>
      </c>
      <c r="AD10" s="2">
        <v>54.1</v>
      </c>
      <c r="AE10" s="2">
        <v>54</v>
      </c>
      <c r="AF10" s="2">
        <v>73</v>
      </c>
      <c r="AG10" s="2">
        <v>57.9</v>
      </c>
      <c r="AH10" s="2">
        <v>52.8</v>
      </c>
      <c r="AI10" s="2">
        <v>54.6</v>
      </c>
      <c r="AJ10" s="2">
        <v>46.6</v>
      </c>
      <c r="AK10" s="2">
        <v>28.6</v>
      </c>
      <c r="AL10" s="2">
        <v>23</v>
      </c>
      <c r="AM10" s="2">
        <v>22.6</v>
      </c>
      <c r="AN10" s="2">
        <v>8.1</v>
      </c>
      <c r="AO10" s="2">
        <v>8.1</v>
      </c>
      <c r="AP10" s="2">
        <v>3.1</v>
      </c>
      <c r="AQ10" s="2">
        <v>3.1</v>
      </c>
      <c r="AR10" s="2">
        <v>0</v>
      </c>
      <c r="AS10" s="2">
        <v>0</v>
      </c>
      <c r="AT10" s="2">
        <f>SUM(Z10:AS10)</f>
        <v>655.00000000000011</v>
      </c>
      <c r="AU10" s="2"/>
      <c r="AV10" s="5">
        <v>25.8</v>
      </c>
      <c r="AW10" s="5">
        <v>17.7</v>
      </c>
      <c r="AX10" t="s">
        <v>184</v>
      </c>
      <c r="AY10" s="20">
        <f t="shared" si="0"/>
        <v>0.35546545024497378</v>
      </c>
      <c r="AZ10" s="20">
        <f t="shared" si="1"/>
        <v>0.40996068152031445</v>
      </c>
      <c r="BA10" s="21">
        <f t="shared" si="2"/>
        <v>0.42338232809596205</v>
      </c>
      <c r="BB10" s="21">
        <f t="shared" si="3"/>
        <v>0.26423382328095957</v>
      </c>
      <c r="BC10" s="14"/>
      <c r="BD10" s="14"/>
      <c r="BE10" s="14"/>
      <c r="BF10" s="14"/>
      <c r="BG10" s="14"/>
      <c r="BH10" s="2"/>
    </row>
    <row r="11" spans="1:60" x14ac:dyDescent="0.35">
      <c r="A11" t="s">
        <v>190</v>
      </c>
      <c r="B11" t="s">
        <v>262</v>
      </c>
      <c r="C11" t="s">
        <v>263</v>
      </c>
      <c r="D11" t="s">
        <v>223</v>
      </c>
      <c r="E11">
        <v>0</v>
      </c>
      <c r="F11" s="3">
        <f>SUM(I11:Q11)</f>
        <v>191.10000000000002</v>
      </c>
      <c r="I11" s="2">
        <v>16.3</v>
      </c>
      <c r="J11" s="2">
        <v>12.6</v>
      </c>
      <c r="K11" s="2">
        <v>8.6</v>
      </c>
      <c r="L11" s="2">
        <v>48.6</v>
      </c>
      <c r="M11" s="2">
        <v>57.6</v>
      </c>
      <c r="N11" s="2">
        <v>23</v>
      </c>
      <c r="O11" s="2">
        <v>12.8</v>
      </c>
      <c r="P11" s="2">
        <v>5.8</v>
      </c>
      <c r="Q11" s="2">
        <v>5.8</v>
      </c>
      <c r="R11" s="10">
        <v>32.130000000000003</v>
      </c>
      <c r="S11" s="10">
        <v>17.5</v>
      </c>
      <c r="V11" t="s">
        <v>190</v>
      </c>
      <c r="Z11" s="2">
        <v>30.1</v>
      </c>
      <c r="AA11" s="2"/>
      <c r="AB11" s="2"/>
      <c r="AC11" s="2">
        <v>37</v>
      </c>
      <c r="AD11" s="2">
        <v>19.600000000000001</v>
      </c>
      <c r="AE11" s="2">
        <v>17.600000000000001</v>
      </c>
      <c r="AF11" s="2">
        <v>18.5</v>
      </c>
      <c r="AG11" s="2">
        <v>30.1</v>
      </c>
      <c r="AH11" s="2">
        <v>32.200000000000003</v>
      </c>
      <c r="AI11" s="2">
        <v>25.4</v>
      </c>
      <c r="AJ11" s="2">
        <v>12</v>
      </c>
      <c r="AK11" s="2">
        <v>11</v>
      </c>
      <c r="AL11" s="2">
        <v>7.4</v>
      </c>
      <c r="AM11" s="2">
        <v>5.4</v>
      </c>
      <c r="AN11" s="2">
        <v>2.9</v>
      </c>
      <c r="AO11" s="2">
        <v>2.9</v>
      </c>
      <c r="AP11" s="2">
        <v>2.9</v>
      </c>
      <c r="AQ11" s="2">
        <v>2.9</v>
      </c>
      <c r="AR11" s="2">
        <v>0</v>
      </c>
      <c r="AS11" s="2">
        <v>0</v>
      </c>
      <c r="AT11" s="2"/>
      <c r="AU11" s="2"/>
      <c r="AV11" s="5">
        <v>25.88</v>
      </c>
      <c r="AW11" s="5">
        <v>17.670000000000002</v>
      </c>
      <c r="AX11" t="s">
        <v>190</v>
      </c>
      <c r="AY11" s="20">
        <f t="shared" si="0"/>
        <v>0.32572431957857767</v>
      </c>
      <c r="AZ11" s="20">
        <f t="shared" si="1"/>
        <v>0.3684895833333332</v>
      </c>
      <c r="BA11" s="21">
        <f t="shared" si="2"/>
        <v>0.46093064091308167</v>
      </c>
    </row>
    <row r="12" spans="1:60" x14ac:dyDescent="0.35">
      <c r="A12" t="s">
        <v>192</v>
      </c>
      <c r="B12" t="s">
        <v>192</v>
      </c>
      <c r="C12" t="s">
        <v>193</v>
      </c>
      <c r="D12" t="s">
        <v>223</v>
      </c>
      <c r="E12">
        <v>0</v>
      </c>
      <c r="F12" s="3">
        <v>108</v>
      </c>
      <c r="H12">
        <v>55</v>
      </c>
      <c r="I12" s="2">
        <v>20</v>
      </c>
      <c r="J12" s="2">
        <v>19</v>
      </c>
      <c r="K12" s="2">
        <v>7</v>
      </c>
      <c r="L12" s="2">
        <v>19.100000000000001</v>
      </c>
      <c r="M12" s="2">
        <v>25.5</v>
      </c>
      <c r="N12" s="2">
        <v>4.3</v>
      </c>
      <c r="O12" s="2">
        <v>2.1</v>
      </c>
      <c r="P12" s="2">
        <v>0</v>
      </c>
      <c r="Q12" s="2">
        <v>0</v>
      </c>
      <c r="S12" s="10">
        <v>20.350000000000001</v>
      </c>
      <c r="V12" t="s">
        <v>192</v>
      </c>
      <c r="Z12" s="2">
        <v>19.100000000000001</v>
      </c>
      <c r="AA12" s="2"/>
      <c r="AB12" s="2"/>
      <c r="AC12" s="2">
        <v>16</v>
      </c>
      <c r="AD12" s="2">
        <v>6.4</v>
      </c>
      <c r="AE12" s="2">
        <v>7.5</v>
      </c>
      <c r="AF12" s="2">
        <v>12.7</v>
      </c>
      <c r="AG12" s="2">
        <v>6.4</v>
      </c>
      <c r="AH12" s="2">
        <v>14.9</v>
      </c>
      <c r="AI12" s="2">
        <v>10.6</v>
      </c>
      <c r="AJ12" s="2">
        <v>3.2</v>
      </c>
      <c r="AK12" s="2">
        <v>1.1000000000000001</v>
      </c>
      <c r="AL12" s="2">
        <v>2.1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f>SUM(Z12:AS12)</f>
        <v>100</v>
      </c>
      <c r="AU12" s="2"/>
      <c r="AV12" s="5">
        <v>20.100000000000001</v>
      </c>
      <c r="AW12" s="5">
        <v>12.2</v>
      </c>
      <c r="AX12" t="s">
        <v>192</v>
      </c>
      <c r="AY12" s="20">
        <f t="shared" si="0"/>
        <v>0.369592088998764</v>
      </c>
      <c r="AZ12" s="20">
        <f t="shared" si="1"/>
        <v>0.43921568627450974</v>
      </c>
      <c r="BA12" s="21">
        <f t="shared" si="2"/>
        <v>0.39431396786155759</v>
      </c>
      <c r="BB12" s="21">
        <f>(AC12+AD12)/SUM(AC12:AS12)</f>
        <v>0.27688504326328806</v>
      </c>
    </row>
    <row r="13" spans="1:60" x14ac:dyDescent="0.35">
      <c r="A13" t="s">
        <v>271</v>
      </c>
      <c r="B13" t="s">
        <v>272</v>
      </c>
      <c r="C13" t="s">
        <v>309</v>
      </c>
      <c r="D13" t="s">
        <v>223</v>
      </c>
      <c r="E13">
        <v>0</v>
      </c>
      <c r="F13" s="3">
        <f>G13+H13</f>
        <v>120</v>
      </c>
      <c r="G13">
        <v>49</v>
      </c>
      <c r="H13">
        <v>71</v>
      </c>
      <c r="I13">
        <v>23</v>
      </c>
      <c r="J13">
        <v>23.1</v>
      </c>
      <c r="K13" s="2">
        <v>6.3</v>
      </c>
      <c r="L13" s="2">
        <v>19.3</v>
      </c>
      <c r="M13" s="2">
        <v>20</v>
      </c>
      <c r="N13" s="2">
        <v>20.7</v>
      </c>
      <c r="O13" s="2">
        <v>9.3000000000000007</v>
      </c>
      <c r="P13" s="2">
        <v>2.7</v>
      </c>
      <c r="Q13" s="2">
        <v>0.2</v>
      </c>
      <c r="R13" s="10">
        <v>26.24</v>
      </c>
      <c r="S13" s="10">
        <v>18.77</v>
      </c>
      <c r="V13" t="s">
        <v>271</v>
      </c>
      <c r="Z13" s="2"/>
      <c r="AA13" s="2">
        <v>3</v>
      </c>
      <c r="AB13" s="2">
        <v>11</v>
      </c>
      <c r="AC13" s="2">
        <v>24</v>
      </c>
      <c r="AD13" s="2">
        <v>8.6999999999999993</v>
      </c>
      <c r="AE13" s="2">
        <v>6.3</v>
      </c>
      <c r="AF13" s="2">
        <v>10.3</v>
      </c>
      <c r="AG13" s="2">
        <v>9</v>
      </c>
      <c r="AH13" s="2">
        <v>10.9</v>
      </c>
      <c r="AI13" s="2">
        <v>9.1</v>
      </c>
      <c r="AJ13" s="2">
        <v>12.8</v>
      </c>
      <c r="AK13" s="2">
        <v>7.8</v>
      </c>
      <c r="AL13" s="2">
        <v>4.4000000000000004</v>
      </c>
      <c r="AM13" s="2">
        <v>4.9000000000000004</v>
      </c>
      <c r="AN13" s="2">
        <v>1.6</v>
      </c>
      <c r="AO13" s="2">
        <v>1.1000000000000001</v>
      </c>
      <c r="AP13" s="2">
        <v>0.1</v>
      </c>
      <c r="AQ13" s="2">
        <v>0.1</v>
      </c>
      <c r="AR13" s="2">
        <v>0</v>
      </c>
      <c r="AS13" s="2">
        <v>0</v>
      </c>
      <c r="AT13" s="2">
        <v>125</v>
      </c>
      <c r="AU13" s="2"/>
      <c r="AV13" s="5">
        <v>25.72</v>
      </c>
      <c r="AW13" s="5">
        <v>18.71</v>
      </c>
      <c r="AX13" t="s">
        <v>271</v>
      </c>
      <c r="AY13" s="20">
        <f t="shared" si="0"/>
        <v>0.35103510351035111</v>
      </c>
      <c r="AZ13" s="20">
        <f t="shared" si="1"/>
        <v>0.45353675450762837</v>
      </c>
      <c r="BA13" s="21">
        <f t="shared" si="2"/>
        <v>0.47524752475247528</v>
      </c>
    </row>
    <row r="14" spans="1:60" x14ac:dyDescent="0.35">
      <c r="A14" t="s">
        <v>191</v>
      </c>
      <c r="B14" t="s">
        <v>191</v>
      </c>
      <c r="C14" t="s">
        <v>264</v>
      </c>
      <c r="D14" t="s">
        <v>223</v>
      </c>
      <c r="E14">
        <v>0</v>
      </c>
      <c r="F14" s="3">
        <f>SUM(I14:Q14)</f>
        <v>168.89999999999998</v>
      </c>
      <c r="I14" s="11">
        <v>36.9</v>
      </c>
      <c r="J14" s="11">
        <v>38.700000000000003</v>
      </c>
      <c r="K14" s="2">
        <v>8.8000000000000007</v>
      </c>
      <c r="L14" s="2">
        <v>19.5</v>
      </c>
      <c r="M14" s="2">
        <v>23.5</v>
      </c>
      <c r="N14" s="2">
        <v>26.5</v>
      </c>
      <c r="O14" s="2">
        <v>12.8</v>
      </c>
      <c r="P14" s="2">
        <v>2.2000000000000002</v>
      </c>
      <c r="Q14" s="2">
        <v>0</v>
      </c>
      <c r="R14" s="10">
        <v>24.1</v>
      </c>
      <c r="S14" s="10">
        <v>19.350000000000001</v>
      </c>
      <c r="V14" t="s">
        <v>191</v>
      </c>
      <c r="Z14" s="2">
        <v>26</v>
      </c>
      <c r="AA14" s="2"/>
      <c r="AB14" s="2"/>
      <c r="AC14" s="2">
        <v>27.31</v>
      </c>
      <c r="AD14" s="2">
        <v>22.31</v>
      </c>
      <c r="AE14" s="2">
        <v>8.82</v>
      </c>
      <c r="AF14" s="2">
        <v>12</v>
      </c>
      <c r="AG14" s="2">
        <v>7.51</v>
      </c>
      <c r="AH14" s="2">
        <v>12</v>
      </c>
      <c r="AI14" s="2">
        <v>11.5</v>
      </c>
      <c r="AJ14" s="2">
        <v>9.76</v>
      </c>
      <c r="AK14" s="2">
        <v>6.76</v>
      </c>
      <c r="AL14" s="2">
        <v>6.42</v>
      </c>
      <c r="AM14" s="2">
        <v>6.4</v>
      </c>
      <c r="AN14" s="2">
        <v>2.16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159</v>
      </c>
      <c r="AU14" s="2"/>
      <c r="AV14" s="5">
        <v>22.43</v>
      </c>
      <c r="AW14" s="5">
        <v>18.59</v>
      </c>
      <c r="AX14" t="s">
        <v>191</v>
      </c>
      <c r="AY14" s="20">
        <f t="shared" si="0"/>
        <v>0.43956374576908602</v>
      </c>
      <c r="AZ14" s="20">
        <f t="shared" si="1"/>
        <v>0.66595087907663408</v>
      </c>
      <c r="BA14" s="21">
        <f t="shared" si="2"/>
        <v>0.4136893569010906</v>
      </c>
    </row>
    <row r="15" spans="1:60" ht="14" customHeight="1" x14ac:dyDescent="0.35">
      <c r="A15" t="s">
        <v>194</v>
      </c>
      <c r="B15" t="s">
        <v>195</v>
      </c>
      <c r="D15" t="s">
        <v>196</v>
      </c>
      <c r="E15">
        <v>0</v>
      </c>
      <c r="I15">
        <v>36</v>
      </c>
      <c r="J15">
        <v>21</v>
      </c>
      <c r="K15" s="2">
        <v>15.2</v>
      </c>
      <c r="L15">
        <v>23.6</v>
      </c>
      <c r="M15">
        <v>23.6</v>
      </c>
      <c r="N15">
        <v>43.8</v>
      </c>
      <c r="O15">
        <v>43.8</v>
      </c>
      <c r="P15">
        <v>4.8</v>
      </c>
      <c r="Q15">
        <v>4.8</v>
      </c>
      <c r="R15" s="10">
        <v>32.65</v>
      </c>
      <c r="S15" s="10">
        <v>24.79</v>
      </c>
      <c r="V15" t="s">
        <v>194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X15" t="s">
        <v>194</v>
      </c>
    </row>
    <row r="16" spans="1:60" ht="14" customHeight="1" x14ac:dyDescent="0.35">
      <c r="A16" t="s">
        <v>311</v>
      </c>
      <c r="B16" t="s">
        <v>311</v>
      </c>
      <c r="C16" t="s">
        <v>312</v>
      </c>
      <c r="D16" t="s">
        <v>196</v>
      </c>
      <c r="E16">
        <v>0</v>
      </c>
      <c r="F16" s="3">
        <v>242</v>
      </c>
      <c r="G16">
        <v>144</v>
      </c>
      <c r="H16" s="2">
        <v>98</v>
      </c>
      <c r="I16" s="11">
        <v>115.8</v>
      </c>
      <c r="J16" s="11">
        <v>18.7</v>
      </c>
      <c r="K16" s="2">
        <v>9.5</v>
      </c>
      <c r="L16" s="2">
        <v>19.100000000000001</v>
      </c>
      <c r="M16" s="2">
        <v>24</v>
      </c>
      <c r="N16" s="2">
        <v>24.3</v>
      </c>
      <c r="O16" s="2">
        <v>25.6</v>
      </c>
      <c r="P16" s="2">
        <v>3.3</v>
      </c>
      <c r="Q16" s="2">
        <v>2</v>
      </c>
      <c r="R16" s="10">
        <v>20.73</v>
      </c>
      <c r="S16" s="10">
        <v>22.24</v>
      </c>
      <c r="V16" t="s">
        <v>311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X16" t="s">
        <v>311</v>
      </c>
    </row>
    <row r="17" spans="1:54" x14ac:dyDescent="0.35">
      <c r="A17" t="s">
        <v>240</v>
      </c>
      <c r="B17" t="s">
        <v>239</v>
      </c>
      <c r="C17" t="s">
        <v>241</v>
      </c>
      <c r="D17" t="s">
        <v>196</v>
      </c>
      <c r="E17">
        <v>0</v>
      </c>
      <c r="F17" s="3">
        <v>102</v>
      </c>
      <c r="H17" s="2">
        <f>SUM(L17:Q17)</f>
        <v>97.000000000000014</v>
      </c>
      <c r="K17" s="2">
        <v>5</v>
      </c>
      <c r="L17" s="2">
        <v>13.8</v>
      </c>
      <c r="M17" s="2">
        <v>26.3</v>
      </c>
      <c r="N17" s="2">
        <v>25.3</v>
      </c>
      <c r="O17" s="2">
        <v>18.2</v>
      </c>
      <c r="P17" s="2">
        <v>12</v>
      </c>
      <c r="Q17" s="2">
        <v>1.4</v>
      </c>
      <c r="S17" s="10">
        <v>24.23</v>
      </c>
      <c r="T17" s="20"/>
      <c r="V17" t="s">
        <v>240</v>
      </c>
      <c r="Z17" s="2"/>
      <c r="AA17" s="2"/>
      <c r="AB17" s="2"/>
      <c r="AC17" s="2"/>
      <c r="AD17" s="2"/>
      <c r="AE17" s="2">
        <v>3.9</v>
      </c>
      <c r="AF17" s="2">
        <v>3.3</v>
      </c>
      <c r="AG17" s="2">
        <v>10.5</v>
      </c>
      <c r="AH17" s="2">
        <v>14</v>
      </c>
      <c r="AI17" s="2">
        <v>12.3</v>
      </c>
      <c r="AJ17" s="2">
        <v>13.2</v>
      </c>
      <c r="AK17" s="2">
        <v>12.1</v>
      </c>
      <c r="AL17" s="2">
        <v>10.1</v>
      </c>
      <c r="AM17" s="2">
        <v>8.1</v>
      </c>
      <c r="AN17" s="2">
        <v>8.3000000000000007</v>
      </c>
      <c r="AO17" s="2">
        <v>3.7</v>
      </c>
      <c r="AP17" s="2">
        <v>0.9</v>
      </c>
      <c r="AQ17" s="2">
        <v>0.5</v>
      </c>
      <c r="AR17" s="2">
        <v>0</v>
      </c>
      <c r="AS17" s="2">
        <v>0</v>
      </c>
      <c r="AT17" s="2">
        <v>102</v>
      </c>
      <c r="AU17" s="2"/>
      <c r="AV17" s="5">
        <v>43.13</v>
      </c>
      <c r="AW17" s="5">
        <v>24.16</v>
      </c>
      <c r="AX17" t="s">
        <v>240</v>
      </c>
      <c r="AY17" s="20">
        <f>SUM(AC17:AE17)/SUM(AC17:AS17)</f>
        <v>3.865213082259663E-2</v>
      </c>
      <c r="AZ17" s="20"/>
      <c r="BA17" s="21">
        <f>SUM(AH17:AS17)/SUM(AC17:AS17)</f>
        <v>0.82457879088206154</v>
      </c>
    </row>
    <row r="18" spans="1:54" x14ac:dyDescent="0.35">
      <c r="A18" t="s">
        <v>234</v>
      </c>
      <c r="C18" t="s">
        <v>235</v>
      </c>
      <c r="D18" t="s">
        <v>196</v>
      </c>
      <c r="E18">
        <v>0</v>
      </c>
      <c r="F18" s="3">
        <f>SUM(H18:K18)</f>
        <v>120.1</v>
      </c>
      <c r="H18">
        <v>82</v>
      </c>
      <c r="I18" s="17">
        <v>25.3</v>
      </c>
      <c r="J18" s="17">
        <v>8.6999999999999993</v>
      </c>
      <c r="K18" s="11">
        <v>4.0999999999999996</v>
      </c>
      <c r="L18" s="2">
        <v>67</v>
      </c>
      <c r="M18" s="2">
        <v>77.2</v>
      </c>
      <c r="N18" s="2">
        <v>55.9</v>
      </c>
      <c r="O18" s="2">
        <v>56</v>
      </c>
      <c r="P18" s="2">
        <v>30.5</v>
      </c>
      <c r="Q18" s="2">
        <v>7.9</v>
      </c>
      <c r="R18" s="10">
        <v>38.54</v>
      </c>
      <c r="S18" s="10">
        <v>22.61</v>
      </c>
      <c r="T18" s="20"/>
      <c r="V18" t="s">
        <v>234</v>
      </c>
      <c r="Z18" s="2">
        <v>21.5</v>
      </c>
      <c r="AA18" s="2"/>
      <c r="AB18" s="2"/>
      <c r="AC18" s="2">
        <v>9.5</v>
      </c>
      <c r="AD18" s="2">
        <v>3</v>
      </c>
      <c r="AE18" s="2">
        <v>4.0999999999999996</v>
      </c>
      <c r="AF18" s="2">
        <v>4.9000000000000004</v>
      </c>
      <c r="AG18" s="2">
        <v>4.9000000000000004</v>
      </c>
      <c r="AH18" s="2">
        <v>4.5999999999999996</v>
      </c>
      <c r="AI18" s="2">
        <v>9.5</v>
      </c>
      <c r="AJ18" s="2">
        <v>7.9</v>
      </c>
      <c r="AK18" s="2">
        <v>12.1</v>
      </c>
      <c r="AL18" s="2">
        <v>10.7</v>
      </c>
      <c r="AM18" s="2">
        <v>8.9</v>
      </c>
      <c r="AN18" s="2">
        <v>5.2</v>
      </c>
      <c r="AO18" s="2">
        <v>5.8</v>
      </c>
      <c r="AP18" s="2">
        <v>5.0999999999999996</v>
      </c>
      <c r="AQ18" s="2">
        <v>2.2999999999999998</v>
      </c>
      <c r="AR18" s="2">
        <v>0</v>
      </c>
      <c r="AS18" s="2">
        <v>0</v>
      </c>
      <c r="AT18" s="2">
        <v>120</v>
      </c>
      <c r="AU18" s="2"/>
      <c r="AV18" s="5">
        <v>35.18</v>
      </c>
      <c r="AW18" s="5">
        <v>28.83</v>
      </c>
      <c r="AX18" t="s">
        <v>234</v>
      </c>
      <c r="AY18" s="20">
        <f>SUM(AC18:AE18)/SUM(AC18:AS18)</f>
        <v>0.16852791878172591</v>
      </c>
      <c r="AZ18" s="20">
        <f>SUM(AC18:AD18)/SUM(AF18:AS18)</f>
        <v>0.15262515262515267</v>
      </c>
      <c r="BA18" s="21">
        <f>SUM(AH18:AS18)/SUM(AC18:AS18)</f>
        <v>0.73197969543147201</v>
      </c>
      <c r="BB18" s="21">
        <f>(AC18+AD18)/SUM(AC18:AS18)</f>
        <v>0.12690355329949238</v>
      </c>
    </row>
    <row r="19" spans="1:54" x14ac:dyDescent="0.35">
      <c r="A19" t="s">
        <v>277</v>
      </c>
      <c r="B19" t="s">
        <v>278</v>
      </c>
      <c r="C19" t="s">
        <v>279</v>
      </c>
      <c r="D19" t="s">
        <v>196</v>
      </c>
      <c r="E19">
        <v>0</v>
      </c>
      <c r="F19" s="3">
        <v>137</v>
      </c>
      <c r="G19">
        <v>57</v>
      </c>
      <c r="H19">
        <v>59</v>
      </c>
      <c r="I19" s="2">
        <v>33</v>
      </c>
      <c r="J19" s="2">
        <v>11.5</v>
      </c>
      <c r="K19" s="2">
        <v>12.5</v>
      </c>
      <c r="L19" s="2">
        <v>12</v>
      </c>
      <c r="M19" s="2">
        <v>14.5</v>
      </c>
      <c r="N19" s="2">
        <v>17.8</v>
      </c>
      <c r="O19" s="2">
        <v>7.8</v>
      </c>
      <c r="P19" s="2">
        <v>3.8</v>
      </c>
      <c r="Q19" s="2">
        <v>2</v>
      </c>
      <c r="R19" s="10">
        <v>24.4</v>
      </c>
      <c r="S19" s="10">
        <v>21.37</v>
      </c>
      <c r="V19" t="s">
        <v>277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X19" t="s">
        <v>277</v>
      </c>
    </row>
    <row r="20" spans="1:54" x14ac:dyDescent="0.35">
      <c r="A20" t="s">
        <v>197</v>
      </c>
      <c r="B20" t="s">
        <v>198</v>
      </c>
      <c r="C20" t="s">
        <v>313</v>
      </c>
      <c r="D20" t="s">
        <v>196</v>
      </c>
      <c r="E20">
        <v>0</v>
      </c>
      <c r="I20" s="2">
        <v>15</v>
      </c>
      <c r="J20" s="2">
        <v>14</v>
      </c>
      <c r="K20" s="2">
        <v>9.1</v>
      </c>
      <c r="L20" s="2">
        <v>19.100000000000001</v>
      </c>
      <c r="M20" s="2">
        <v>19.100000000000001</v>
      </c>
      <c r="N20" s="2">
        <v>25.5</v>
      </c>
      <c r="O20" s="2">
        <v>25.5</v>
      </c>
      <c r="P20" s="2">
        <v>1.5</v>
      </c>
      <c r="Q20" s="2">
        <v>1.5</v>
      </c>
      <c r="R20" s="10">
        <v>32.700000000000003</v>
      </c>
      <c r="S20" s="10">
        <v>22.36</v>
      </c>
      <c r="V20" t="s">
        <v>197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X20" t="s">
        <v>197</v>
      </c>
    </row>
    <row r="21" spans="1:54" x14ac:dyDescent="0.35">
      <c r="A21" t="s">
        <v>236</v>
      </c>
      <c r="B21" t="s">
        <v>237</v>
      </c>
      <c r="C21" t="s">
        <v>238</v>
      </c>
      <c r="D21" t="s">
        <v>196</v>
      </c>
      <c r="E21">
        <v>0</v>
      </c>
      <c r="F21" s="3">
        <v>140</v>
      </c>
      <c r="H21">
        <v>111</v>
      </c>
      <c r="I21">
        <v>12</v>
      </c>
      <c r="J21">
        <v>17</v>
      </c>
      <c r="K21" s="2">
        <v>4</v>
      </c>
      <c r="L21" s="2">
        <v>27.9</v>
      </c>
      <c r="M21" s="2">
        <v>34.5</v>
      </c>
      <c r="N21" s="2">
        <v>23.8</v>
      </c>
      <c r="O21" s="2">
        <v>15.8</v>
      </c>
      <c r="P21" s="2">
        <v>4.7</v>
      </c>
      <c r="Q21" s="2">
        <v>0.7</v>
      </c>
      <c r="R21" s="10">
        <v>32.090000000000003</v>
      </c>
      <c r="S21" s="10">
        <v>19.13</v>
      </c>
      <c r="T21" s="20"/>
      <c r="V21" t="s">
        <v>236</v>
      </c>
      <c r="Z21" s="2"/>
      <c r="AA21" s="2">
        <v>1.6</v>
      </c>
      <c r="AB21" s="2">
        <v>8.1999999999999993</v>
      </c>
      <c r="AC21" s="2">
        <v>12.2</v>
      </c>
      <c r="AD21" s="2">
        <v>7</v>
      </c>
      <c r="AE21" s="2">
        <v>3.7</v>
      </c>
      <c r="AF21" s="2">
        <v>10.8</v>
      </c>
      <c r="AG21" s="2">
        <v>17.100000000000001</v>
      </c>
      <c r="AH21" s="2">
        <v>19.3</v>
      </c>
      <c r="AI21" s="2">
        <v>15.2</v>
      </c>
      <c r="AJ21" s="2">
        <v>13.8</v>
      </c>
      <c r="AK21" s="2">
        <v>10</v>
      </c>
      <c r="AL21" s="2">
        <v>9.6</v>
      </c>
      <c r="AM21" s="2">
        <v>6.2</v>
      </c>
      <c r="AN21" s="2">
        <v>3.2</v>
      </c>
      <c r="AO21" s="2">
        <v>1.5</v>
      </c>
      <c r="AP21" s="2">
        <v>0.6</v>
      </c>
      <c r="AQ21" s="2">
        <v>0.1</v>
      </c>
      <c r="AR21" s="2">
        <v>0</v>
      </c>
      <c r="AS21" s="2">
        <v>0</v>
      </c>
      <c r="AT21" s="2">
        <v>140</v>
      </c>
      <c r="AU21" s="2"/>
      <c r="AV21" s="5">
        <v>31.76</v>
      </c>
      <c r="AW21" s="5">
        <v>18.97</v>
      </c>
      <c r="AX21" t="s">
        <v>236</v>
      </c>
      <c r="AY21" s="20">
        <f>SUM(AC21:AE21)/SUM(AC21:AS21)</f>
        <v>0.1757482732156562</v>
      </c>
      <c r="AZ21" s="20">
        <f>SUM(AC21:AD21)/SUM(AF21:AS21)</f>
        <v>0.1787709497206704</v>
      </c>
      <c r="BA21" s="21">
        <f>SUM(AH21:AS21)/SUM(AC21:AS21)</f>
        <v>0.61013046815042205</v>
      </c>
      <c r="BB21" s="21">
        <f>(AC21+AD21)/SUM(AC21:AS21)</f>
        <v>0.14735226400613968</v>
      </c>
    </row>
    <row r="22" spans="1:54" x14ac:dyDescent="0.35">
      <c r="A22" t="s">
        <v>216</v>
      </c>
      <c r="B22" t="s">
        <v>214</v>
      </c>
      <c r="C22" t="s">
        <v>215</v>
      </c>
      <c r="D22" t="s">
        <v>196</v>
      </c>
      <c r="E22">
        <v>0</v>
      </c>
      <c r="F22" s="3">
        <f>SUM(I22:Q22)</f>
        <v>377.09999999999997</v>
      </c>
      <c r="I22" s="17">
        <v>46.9</v>
      </c>
      <c r="J22" s="17">
        <v>24</v>
      </c>
      <c r="K22" s="11">
        <v>11.7</v>
      </c>
      <c r="L22" s="2">
        <v>67</v>
      </c>
      <c r="M22" s="2">
        <v>77.2</v>
      </c>
      <c r="N22" s="2">
        <v>55.9</v>
      </c>
      <c r="O22" s="2">
        <v>56</v>
      </c>
      <c r="P22" s="2">
        <v>30.5</v>
      </c>
      <c r="Q22" s="2">
        <v>7.9</v>
      </c>
      <c r="R22" s="10">
        <v>35.020000000000003</v>
      </c>
      <c r="S22" s="10">
        <v>22.61</v>
      </c>
      <c r="T22" s="20"/>
      <c r="V22" t="s">
        <v>216</v>
      </c>
      <c r="Z22" s="2">
        <v>38.700000000000003</v>
      </c>
      <c r="AA22" s="2"/>
      <c r="AB22" s="2"/>
      <c r="AC22" s="2">
        <v>20.5</v>
      </c>
      <c r="AD22" s="2">
        <v>11.7</v>
      </c>
      <c r="AE22" s="2">
        <v>11.7</v>
      </c>
      <c r="AF22" s="2">
        <v>32.5</v>
      </c>
      <c r="AG22" s="2">
        <v>34.5</v>
      </c>
      <c r="AH22" s="2">
        <v>37.799999999999997</v>
      </c>
      <c r="AI22" s="2">
        <v>39.4</v>
      </c>
      <c r="AJ22" s="2">
        <v>28.4</v>
      </c>
      <c r="AK22" s="2">
        <v>27.5</v>
      </c>
      <c r="AL22" s="2">
        <v>28.4</v>
      </c>
      <c r="AM22" s="2">
        <v>27.6</v>
      </c>
      <c r="AN22" s="2">
        <v>18</v>
      </c>
      <c r="AO22" s="2">
        <v>12.5</v>
      </c>
      <c r="AP22" s="2">
        <v>4</v>
      </c>
      <c r="AQ22" s="2">
        <v>3.9</v>
      </c>
      <c r="AR22" s="2">
        <v>0</v>
      </c>
      <c r="AS22" s="2">
        <v>0</v>
      </c>
      <c r="AT22" s="2">
        <v>377</v>
      </c>
      <c r="AU22" s="2"/>
      <c r="AV22" s="5">
        <v>34.79</v>
      </c>
      <c r="AW22" s="5">
        <v>22.58</v>
      </c>
      <c r="AX22" t="s">
        <v>216</v>
      </c>
      <c r="AY22" s="20">
        <f>SUM(AC22:AE22)/SUM(AC22:AS22)</f>
        <v>0.12972813238770689</v>
      </c>
      <c r="AZ22" s="20">
        <f>SUM(AC22:AD22)/SUM(AF22:AS22)</f>
        <v>0.10933786078098473</v>
      </c>
      <c r="BA22" s="21">
        <f>SUM(AH22:AS22)/SUM(AC22:AS22)</f>
        <v>0.67228132387706863</v>
      </c>
      <c r="BB22" s="21">
        <f>(AC22+AD22)/SUM(AC22:AS22)</f>
        <v>9.5153664302600485E-2</v>
      </c>
    </row>
    <row r="23" spans="1:54" x14ac:dyDescent="0.35">
      <c r="A23" t="s">
        <v>143</v>
      </c>
      <c r="B23" t="s">
        <v>293</v>
      </c>
      <c r="C23" t="s">
        <v>144</v>
      </c>
      <c r="D23" t="s">
        <v>18</v>
      </c>
      <c r="E23">
        <v>0</v>
      </c>
      <c r="F23" s="3">
        <v>59</v>
      </c>
      <c r="G23">
        <v>11</v>
      </c>
      <c r="H23">
        <v>50</v>
      </c>
      <c r="I23" s="2">
        <v>4</v>
      </c>
      <c r="J23" s="2">
        <v>3</v>
      </c>
      <c r="K23" s="2">
        <v>4</v>
      </c>
      <c r="L23" s="2">
        <v>5</v>
      </c>
      <c r="M23" s="2">
        <v>17</v>
      </c>
      <c r="N23" s="2">
        <v>10</v>
      </c>
      <c r="O23" s="2">
        <v>13</v>
      </c>
      <c r="P23" s="2">
        <v>3</v>
      </c>
      <c r="Q23" s="2">
        <v>0</v>
      </c>
      <c r="R23" s="10">
        <v>37.18</v>
      </c>
      <c r="S23" s="10">
        <v>23.33</v>
      </c>
      <c r="T23" s="12">
        <v>0</v>
      </c>
      <c r="V23" t="s">
        <v>143</v>
      </c>
      <c r="W23">
        <v>590</v>
      </c>
      <c r="X23">
        <v>670</v>
      </c>
      <c r="Y23" s="22" t="s">
        <v>33</v>
      </c>
      <c r="Z23" s="2"/>
      <c r="AA23" s="2"/>
      <c r="AB23" s="2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8"/>
      <c r="AW23" s="8"/>
      <c r="AX23" t="s">
        <v>143</v>
      </c>
      <c r="AY23" s="25"/>
      <c r="AZ23" s="20"/>
      <c r="BA23" s="20"/>
      <c r="BB23" s="18"/>
    </row>
    <row r="24" spans="1:54" x14ac:dyDescent="0.35">
      <c r="A24" t="s">
        <v>156</v>
      </c>
      <c r="B24" t="s">
        <v>157</v>
      </c>
      <c r="C24" t="s">
        <v>158</v>
      </c>
      <c r="D24" t="s">
        <v>18</v>
      </c>
      <c r="E24">
        <v>0</v>
      </c>
      <c r="F24" s="3">
        <v>86</v>
      </c>
      <c r="H24">
        <v>77</v>
      </c>
      <c r="I24" s="17">
        <v>4.4000000000000004</v>
      </c>
      <c r="J24" s="17">
        <v>2.7</v>
      </c>
      <c r="K24" s="11">
        <v>1.5</v>
      </c>
      <c r="L24" s="2">
        <v>15.89</v>
      </c>
      <c r="M24" s="2">
        <v>20.66</v>
      </c>
      <c r="N24" s="2">
        <v>14.92</v>
      </c>
      <c r="O24" s="2">
        <v>11.66</v>
      </c>
      <c r="P24" s="2">
        <v>9.1999999999999993</v>
      </c>
      <c r="Q24" s="2">
        <v>4.92</v>
      </c>
      <c r="R24" s="10">
        <v>40.46</v>
      </c>
      <c r="S24" s="10">
        <v>23.94</v>
      </c>
      <c r="T24" s="12">
        <v>0</v>
      </c>
      <c r="U24" s="5">
        <v>24.1</v>
      </c>
      <c r="V24" t="s">
        <v>156</v>
      </c>
      <c r="W24">
        <v>570</v>
      </c>
      <c r="X24">
        <v>700</v>
      </c>
      <c r="Y24" s="22" t="s">
        <v>33</v>
      </c>
      <c r="Z24" s="2">
        <v>2.6</v>
      </c>
      <c r="AA24" s="2"/>
      <c r="AB24" s="2"/>
      <c r="AC24" s="2">
        <v>4.4000000000000004</v>
      </c>
      <c r="AD24" s="2">
        <v>0.28000000000000003</v>
      </c>
      <c r="AE24" s="2">
        <v>1.47</v>
      </c>
      <c r="AF24" s="2">
        <v>7.68</v>
      </c>
      <c r="AG24" s="2">
        <v>8.2100000000000009</v>
      </c>
      <c r="AH24" s="2">
        <v>10.029999999999999</v>
      </c>
      <c r="AI24" s="2">
        <v>10.63</v>
      </c>
      <c r="AJ24" s="2">
        <v>8.67</v>
      </c>
      <c r="AK24" s="2">
        <v>6.25</v>
      </c>
      <c r="AL24" s="2">
        <v>6.14</v>
      </c>
      <c r="AM24" s="2">
        <v>5.52</v>
      </c>
      <c r="AN24" s="2">
        <v>4.87</v>
      </c>
      <c r="AO24" s="2">
        <v>4.33</v>
      </c>
      <c r="AP24" s="2">
        <v>2.67</v>
      </c>
      <c r="AQ24" s="2">
        <v>2.25</v>
      </c>
      <c r="AR24" s="2">
        <v>0</v>
      </c>
      <c r="AS24" s="2">
        <v>0</v>
      </c>
      <c r="AT24" s="2">
        <f>SUM(Z24:AS24)</f>
        <v>86</v>
      </c>
      <c r="AU24" s="2"/>
      <c r="AV24" s="5">
        <v>40.25</v>
      </c>
      <c r="AW24" s="5">
        <v>23.95</v>
      </c>
      <c r="AX24" t="s">
        <v>156</v>
      </c>
      <c r="AY24" s="20">
        <f>SUM(AC24:AE24)/SUM(AC24:AS24)</f>
        <v>7.3741007194244604E-2</v>
      </c>
      <c r="AZ24" s="20">
        <f>SUM(AC24:AD24)/SUM(AF24:AS24)</f>
        <v>6.0582524271844657E-2</v>
      </c>
      <c r="BA24" s="21">
        <f>SUM(AH24:AS24)/SUM(AC24:AS24)</f>
        <v>0.73573141486810534</v>
      </c>
      <c r="BB24" s="21">
        <f>(AC24+AD24)/SUM(AC24:AS24)</f>
        <v>5.6115107913669068E-2</v>
      </c>
    </row>
    <row r="25" spans="1:54" x14ac:dyDescent="0.35">
      <c r="A25" t="s">
        <v>20</v>
      </c>
      <c r="B25" t="s">
        <v>20</v>
      </c>
      <c r="C25" t="s">
        <v>21</v>
      </c>
      <c r="D25" t="s">
        <v>18</v>
      </c>
      <c r="E25" s="3">
        <v>0</v>
      </c>
      <c r="F25" s="3">
        <f>G25+H25</f>
        <v>127</v>
      </c>
      <c r="G25" s="3">
        <v>42</v>
      </c>
      <c r="H25" s="3">
        <v>85</v>
      </c>
      <c r="I25" s="2">
        <v>26</v>
      </c>
      <c r="J25" s="2">
        <v>9</v>
      </c>
      <c r="K25" s="2">
        <v>7</v>
      </c>
      <c r="L25" s="2">
        <v>8</v>
      </c>
      <c r="M25" s="2">
        <v>17</v>
      </c>
      <c r="N25" s="2">
        <v>22</v>
      </c>
      <c r="O25" s="2">
        <v>14</v>
      </c>
      <c r="P25" s="2">
        <v>18</v>
      </c>
      <c r="Q25" s="2">
        <v>6</v>
      </c>
      <c r="R25" s="10">
        <v>35.270000000000003</v>
      </c>
      <c r="S25" s="10">
        <v>29.12</v>
      </c>
      <c r="T25" s="12">
        <v>0</v>
      </c>
      <c r="V25" t="s">
        <v>20</v>
      </c>
      <c r="W25" s="1"/>
      <c r="X25" s="1"/>
      <c r="Y25" s="22" t="s">
        <v>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X25" t="s">
        <v>20</v>
      </c>
      <c r="AY25" s="25"/>
      <c r="AZ25" s="20"/>
      <c r="BA25" s="20"/>
    </row>
    <row r="26" spans="1:54" x14ac:dyDescent="0.35">
      <c r="A26" t="s">
        <v>145</v>
      </c>
      <c r="B26" t="s">
        <v>146</v>
      </c>
      <c r="C26" t="s">
        <v>147</v>
      </c>
      <c r="D26" t="s">
        <v>18</v>
      </c>
      <c r="E26" s="3">
        <v>0</v>
      </c>
      <c r="F26" s="3">
        <v>208</v>
      </c>
      <c r="G26" s="3">
        <v>30</v>
      </c>
      <c r="H26" s="3">
        <v>178</v>
      </c>
      <c r="I26" s="2">
        <v>14</v>
      </c>
      <c r="J26" s="2">
        <v>11</v>
      </c>
      <c r="K26" s="2">
        <v>5</v>
      </c>
      <c r="L26" s="2">
        <v>15</v>
      </c>
      <c r="M26" s="2">
        <v>38.5</v>
      </c>
      <c r="N26" s="2">
        <v>43.5</v>
      </c>
      <c r="O26" s="2">
        <v>40</v>
      </c>
      <c r="P26" s="2">
        <v>21</v>
      </c>
      <c r="Q26" s="2">
        <v>2</v>
      </c>
      <c r="R26" s="10">
        <v>40.229999999999997</v>
      </c>
      <c r="S26" s="10">
        <v>26.22</v>
      </c>
      <c r="T26" s="12">
        <v>1</v>
      </c>
      <c r="V26" t="s">
        <v>145</v>
      </c>
      <c r="W26" s="3">
        <v>590</v>
      </c>
      <c r="X26" s="3">
        <v>670</v>
      </c>
      <c r="Y26" s="22" t="s">
        <v>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X26" t="s">
        <v>145</v>
      </c>
      <c r="AY26" s="25"/>
      <c r="AZ26" s="20"/>
      <c r="BA26" s="20"/>
    </row>
    <row r="27" spans="1:54" x14ac:dyDescent="0.35">
      <c r="A27" t="s">
        <v>200</v>
      </c>
      <c r="B27" t="s">
        <v>199</v>
      </c>
      <c r="C27" t="s">
        <v>201</v>
      </c>
      <c r="D27" t="s">
        <v>18</v>
      </c>
      <c r="E27">
        <v>0</v>
      </c>
      <c r="F27" s="3">
        <v>90</v>
      </c>
      <c r="G27">
        <v>14</v>
      </c>
      <c r="H27">
        <v>76</v>
      </c>
      <c r="I27" s="2">
        <v>6</v>
      </c>
      <c r="J27" s="2">
        <v>5</v>
      </c>
      <c r="K27" s="2">
        <v>3</v>
      </c>
      <c r="L27" s="2">
        <v>6</v>
      </c>
      <c r="M27" s="2">
        <v>6</v>
      </c>
      <c r="N27" s="2">
        <v>29</v>
      </c>
      <c r="O27" s="2">
        <v>25</v>
      </c>
      <c r="P27" s="2">
        <v>10</v>
      </c>
      <c r="Q27" s="2">
        <v>0</v>
      </c>
      <c r="R27" s="10">
        <v>42.4</v>
      </c>
      <c r="S27" s="10">
        <v>28.6</v>
      </c>
      <c r="T27" s="12">
        <v>1</v>
      </c>
      <c r="V27" t="s">
        <v>200</v>
      </c>
      <c r="Y27" s="22" t="s">
        <v>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X27" t="s">
        <v>200</v>
      </c>
      <c r="AY27" s="25"/>
      <c r="AZ27" s="20"/>
      <c r="BA27" s="20"/>
    </row>
    <row r="28" spans="1:54" x14ac:dyDescent="0.35">
      <c r="A28" t="s">
        <v>27</v>
      </c>
      <c r="B28" t="s">
        <v>28</v>
      </c>
      <c r="C28" t="s">
        <v>30</v>
      </c>
      <c r="D28" t="s">
        <v>18</v>
      </c>
      <c r="E28" s="3">
        <v>0</v>
      </c>
      <c r="F28" s="3">
        <v>244</v>
      </c>
      <c r="G28" s="3">
        <v>37</v>
      </c>
      <c r="H28" s="3">
        <v>207</v>
      </c>
      <c r="I28" s="2">
        <v>13.9</v>
      </c>
      <c r="J28" s="2">
        <v>13.6</v>
      </c>
      <c r="K28" s="2">
        <v>9.6</v>
      </c>
      <c r="L28" s="2">
        <v>29.9</v>
      </c>
      <c r="M28" s="2">
        <v>46.9</v>
      </c>
      <c r="N28" s="2">
        <v>55.2</v>
      </c>
      <c r="O28" s="2">
        <v>44.4</v>
      </c>
      <c r="P28" s="2">
        <v>18.5</v>
      </c>
      <c r="Q28" s="2">
        <v>10.4</v>
      </c>
      <c r="R28" s="10">
        <v>39.82</v>
      </c>
      <c r="S28" s="10">
        <v>25.29</v>
      </c>
      <c r="T28" s="12">
        <v>0</v>
      </c>
      <c r="U28" s="5">
        <v>25.34</v>
      </c>
      <c r="V28" t="s">
        <v>27</v>
      </c>
      <c r="W28" s="3">
        <v>580</v>
      </c>
      <c r="X28" s="3">
        <v>700</v>
      </c>
      <c r="Y28" s="22" t="s">
        <v>29</v>
      </c>
      <c r="Z28" s="2"/>
      <c r="AA28" s="2">
        <v>1.7</v>
      </c>
      <c r="AB28" s="2">
        <v>7.3</v>
      </c>
      <c r="AC28" s="2">
        <v>13.4</v>
      </c>
      <c r="AD28" s="2">
        <v>6.7</v>
      </c>
      <c r="AE28" s="2">
        <v>9.6</v>
      </c>
      <c r="AF28" s="2">
        <v>14.3</v>
      </c>
      <c r="AG28" s="2">
        <v>15.6</v>
      </c>
      <c r="AH28" s="2">
        <v>24.2</v>
      </c>
      <c r="AI28" s="2">
        <v>22.7</v>
      </c>
      <c r="AJ28" s="2">
        <v>27.9</v>
      </c>
      <c r="AK28" s="2">
        <v>27.4</v>
      </c>
      <c r="AL28" s="2">
        <v>23.8</v>
      </c>
      <c r="AM28" s="2">
        <v>20.6</v>
      </c>
      <c r="AN28" s="2">
        <v>9.6</v>
      </c>
      <c r="AO28" s="2">
        <v>8.9</v>
      </c>
      <c r="AP28" s="2">
        <v>5.4</v>
      </c>
      <c r="AQ28" s="2">
        <v>5</v>
      </c>
      <c r="AR28" s="2">
        <v>0</v>
      </c>
      <c r="AS28" s="2">
        <v>0</v>
      </c>
      <c r="AT28" s="2">
        <f>SUM(Z28:AS28)</f>
        <v>244.10000000000002</v>
      </c>
      <c r="AU28" s="2"/>
      <c r="AV28" s="5">
        <v>39.51</v>
      </c>
      <c r="AW28" s="5">
        <v>25.23</v>
      </c>
      <c r="AX28" t="s">
        <v>27</v>
      </c>
      <c r="AY28" s="20">
        <f>SUM(AC28:AE28)/SUM(AC28:AS28)</f>
        <v>0.12632922160782645</v>
      </c>
      <c r="AZ28" s="20">
        <f>SUM(AC28:AD28)/SUM(AF28:AS28)</f>
        <v>9.7857838364167476E-2</v>
      </c>
      <c r="BA28" s="21">
        <f>SUM(AH28:AS28)/SUM(AC28:AS28)</f>
        <v>0.74649085495533807</v>
      </c>
      <c r="BB28" s="21">
        <f>(AC28+AD28)/SUM(AC28:AS28)</f>
        <v>8.5495533815397706E-2</v>
      </c>
    </row>
    <row r="29" spans="1:54" x14ac:dyDescent="0.35">
      <c r="A29" t="s">
        <v>31</v>
      </c>
      <c r="B29" t="s">
        <v>32</v>
      </c>
      <c r="C29" t="s">
        <v>34</v>
      </c>
      <c r="D29" t="s">
        <v>18</v>
      </c>
      <c r="E29" s="3">
        <v>0</v>
      </c>
      <c r="F29" s="3">
        <v>39</v>
      </c>
      <c r="G29" s="3">
        <v>5</v>
      </c>
      <c r="H29" s="3">
        <v>34</v>
      </c>
      <c r="I29" s="2">
        <v>2</v>
      </c>
      <c r="J29" s="2">
        <v>2</v>
      </c>
      <c r="K29" s="2">
        <v>1</v>
      </c>
      <c r="L29" s="2">
        <v>4.9000000000000004</v>
      </c>
      <c r="M29" s="2">
        <v>4.2</v>
      </c>
      <c r="N29" s="2">
        <v>11.7</v>
      </c>
      <c r="O29" s="2">
        <v>11.7</v>
      </c>
      <c r="P29" s="2">
        <v>0.7</v>
      </c>
      <c r="Q29" s="2">
        <v>0.6</v>
      </c>
      <c r="R29" s="10">
        <v>40.53</v>
      </c>
      <c r="S29" s="10">
        <v>25.27</v>
      </c>
      <c r="T29" s="12">
        <v>0</v>
      </c>
      <c r="U29" s="5">
        <v>25.15</v>
      </c>
      <c r="V29" t="s">
        <v>31</v>
      </c>
      <c r="W29" s="3">
        <v>610</v>
      </c>
      <c r="X29" s="3">
        <v>740</v>
      </c>
      <c r="Y29" s="22" t="s">
        <v>33</v>
      </c>
      <c r="Z29" s="2"/>
      <c r="AA29" s="2">
        <v>1</v>
      </c>
      <c r="AB29" s="2">
        <v>1</v>
      </c>
      <c r="AC29" s="2">
        <v>2</v>
      </c>
      <c r="AD29" s="2">
        <v>0.3</v>
      </c>
      <c r="AE29" s="2">
        <v>1</v>
      </c>
      <c r="AF29" s="2">
        <v>1.8</v>
      </c>
      <c r="AG29" s="2">
        <v>3.1</v>
      </c>
      <c r="AH29" s="2">
        <v>1.1000000000000001</v>
      </c>
      <c r="AI29" s="2">
        <v>3.1</v>
      </c>
      <c r="AJ29" s="2">
        <v>4.8</v>
      </c>
      <c r="AK29" s="2">
        <v>6.8</v>
      </c>
      <c r="AL29" s="2">
        <v>9.3000000000000007</v>
      </c>
      <c r="AM29" s="2">
        <v>2.2999999999999998</v>
      </c>
      <c r="AN29" s="2">
        <v>0.3</v>
      </c>
      <c r="AO29" s="2">
        <v>0.3</v>
      </c>
      <c r="AP29" s="2">
        <v>0.3</v>
      </c>
      <c r="AQ29" s="2">
        <v>0.3</v>
      </c>
      <c r="AR29" s="2">
        <v>0</v>
      </c>
      <c r="AS29" s="2">
        <v>0</v>
      </c>
      <c r="AT29" s="2">
        <f>SUM(Z29:AS29)</f>
        <v>38.799999999999983</v>
      </c>
      <c r="AU29" s="2"/>
      <c r="AV29" s="5">
        <v>39.9</v>
      </c>
      <c r="AW29" s="5">
        <v>25.05</v>
      </c>
      <c r="AX29" t="s">
        <v>31</v>
      </c>
      <c r="AY29" s="20">
        <f>SUM(AC29:AE29)/SUM(AC29:AS29)</f>
        <v>8.9673913043478298E-2</v>
      </c>
      <c r="AZ29" s="20">
        <f>SUM(AC29:AD29)/SUM(AF29:AS29)</f>
        <v>6.8656716417910477E-2</v>
      </c>
      <c r="BA29" s="21">
        <f>SUM(AH29:AS29)/SUM(AC29:AS29)</f>
        <v>0.77717391304347871</v>
      </c>
      <c r="BB29" s="21">
        <f>(AC29+AD29)/SUM(AC29:AS29)</f>
        <v>6.2500000000000028E-2</v>
      </c>
    </row>
    <row r="30" spans="1:54" x14ac:dyDescent="0.35">
      <c r="A30" t="s">
        <v>162</v>
      </c>
      <c r="B30" t="s">
        <v>162</v>
      </c>
      <c r="C30" t="s">
        <v>163</v>
      </c>
      <c r="D30" t="s">
        <v>18</v>
      </c>
      <c r="E30" s="3">
        <v>0</v>
      </c>
      <c r="F30" s="3">
        <v>69</v>
      </c>
      <c r="G30" s="3">
        <v>9</v>
      </c>
      <c r="H30" s="3">
        <v>60</v>
      </c>
      <c r="I30" s="2">
        <v>3</v>
      </c>
      <c r="J30" s="2">
        <v>3</v>
      </c>
      <c r="K30" s="2">
        <v>3</v>
      </c>
      <c r="L30" s="2">
        <v>6.67</v>
      </c>
      <c r="M30" s="2">
        <v>15.17</v>
      </c>
      <c r="N30" s="2">
        <v>19.170000000000002</v>
      </c>
      <c r="O30" s="2">
        <v>8.17</v>
      </c>
      <c r="P30" s="2">
        <v>8.17</v>
      </c>
      <c r="Q30" s="2">
        <v>2.67</v>
      </c>
      <c r="R30" s="10">
        <v>41.08</v>
      </c>
      <c r="S30" s="10">
        <v>25.68</v>
      </c>
      <c r="T30" s="12">
        <v>0</v>
      </c>
      <c r="V30" t="s">
        <v>162</v>
      </c>
      <c r="W30" s="3">
        <v>600</v>
      </c>
      <c r="X30" s="3">
        <v>720</v>
      </c>
      <c r="Y30" s="22" t="s">
        <v>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X30" t="s">
        <v>162</v>
      </c>
      <c r="AY30" s="25"/>
      <c r="AZ30" s="20"/>
      <c r="BA30" s="20"/>
    </row>
    <row r="31" spans="1:54" x14ac:dyDescent="0.35">
      <c r="A31" t="s">
        <v>35</v>
      </c>
      <c r="B31" t="s">
        <v>295</v>
      </c>
      <c r="C31" t="s">
        <v>36</v>
      </c>
      <c r="D31" t="s">
        <v>18</v>
      </c>
      <c r="E31" s="3">
        <v>0</v>
      </c>
      <c r="F31" s="3">
        <f>G31+H31</f>
        <v>683</v>
      </c>
      <c r="G31" s="3">
        <v>123</v>
      </c>
      <c r="H31" s="3">
        <v>560</v>
      </c>
      <c r="I31" s="2">
        <v>29</v>
      </c>
      <c r="J31" s="2">
        <v>39</v>
      </c>
      <c r="K31" s="2">
        <v>39</v>
      </c>
      <c r="L31" s="2">
        <v>175</v>
      </c>
      <c r="M31" s="2">
        <v>65</v>
      </c>
      <c r="N31" s="2">
        <v>79</v>
      </c>
      <c r="O31" s="2">
        <v>162</v>
      </c>
      <c r="P31" s="2">
        <v>17</v>
      </c>
      <c r="Q31" s="2">
        <v>0</v>
      </c>
      <c r="R31" s="10">
        <v>35.36</v>
      </c>
      <c r="S31" s="10">
        <v>20.6</v>
      </c>
      <c r="T31" s="12">
        <v>3</v>
      </c>
      <c r="V31" t="s">
        <v>35</v>
      </c>
      <c r="W31" s="3">
        <v>380</v>
      </c>
      <c r="X31" s="3">
        <v>700</v>
      </c>
      <c r="Y31" s="22" t="s">
        <v>19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X31" t="s">
        <v>35</v>
      </c>
      <c r="AY31" s="25"/>
      <c r="AZ31" s="20"/>
      <c r="BA31" s="20"/>
    </row>
    <row r="32" spans="1:54" x14ac:dyDescent="0.35">
      <c r="A32" t="s">
        <v>284</v>
      </c>
      <c r="B32" t="s">
        <v>285</v>
      </c>
      <c r="C32" t="s">
        <v>294</v>
      </c>
      <c r="D32" t="s">
        <v>18</v>
      </c>
      <c r="E32" s="3">
        <v>0</v>
      </c>
      <c r="F32" s="3">
        <v>299</v>
      </c>
      <c r="G32" s="1"/>
      <c r="H32" s="1"/>
      <c r="I32" s="11">
        <v>58</v>
      </c>
      <c r="J32" s="11">
        <v>28.1</v>
      </c>
      <c r="K32" s="2">
        <v>7.9</v>
      </c>
      <c r="L32" s="2">
        <v>66.900000000000006</v>
      </c>
      <c r="M32" s="2">
        <v>37.4</v>
      </c>
      <c r="N32" s="2">
        <v>39.700000000000003</v>
      </c>
      <c r="O32" s="2">
        <v>37.700000000000003</v>
      </c>
      <c r="P32" s="2">
        <v>12.2</v>
      </c>
      <c r="Q32" s="2">
        <v>11</v>
      </c>
      <c r="R32" s="10">
        <v>30.57</v>
      </c>
      <c r="S32" s="10">
        <v>21.17</v>
      </c>
      <c r="T32" s="12">
        <v>0</v>
      </c>
      <c r="U32" s="5">
        <v>22.06</v>
      </c>
      <c r="V32" t="s">
        <v>284</v>
      </c>
      <c r="W32" s="1"/>
      <c r="X32" s="1"/>
      <c r="Y32" s="22" t="s">
        <v>29</v>
      </c>
      <c r="Z32" s="2"/>
      <c r="AA32" s="2">
        <v>9.6999999999999993</v>
      </c>
      <c r="AB32" s="2">
        <v>35.299999999999997</v>
      </c>
      <c r="AC32" s="2">
        <v>32.4</v>
      </c>
      <c r="AD32" s="2">
        <v>8.6999999999999993</v>
      </c>
      <c r="AE32" s="2">
        <v>7.9</v>
      </c>
      <c r="AF32" s="2">
        <v>41.2</v>
      </c>
      <c r="AG32" s="2">
        <v>25.7</v>
      </c>
      <c r="AH32" s="2">
        <v>21.2</v>
      </c>
      <c r="AI32" s="2">
        <v>16.2</v>
      </c>
      <c r="AJ32" s="2">
        <v>20.6</v>
      </c>
      <c r="AK32" s="2">
        <v>19.100000000000001</v>
      </c>
      <c r="AL32" s="2">
        <v>19.3</v>
      </c>
      <c r="AM32" s="2">
        <v>18.399999999999999</v>
      </c>
      <c r="AN32" s="2">
        <v>6.1</v>
      </c>
      <c r="AO32" s="2">
        <v>6.1</v>
      </c>
      <c r="AP32" s="2">
        <v>6.1</v>
      </c>
      <c r="AQ32" s="2">
        <v>4.9000000000000004</v>
      </c>
      <c r="AR32" s="2">
        <v>0</v>
      </c>
      <c r="AS32" s="2">
        <v>0</v>
      </c>
      <c r="AT32" s="2">
        <v>299</v>
      </c>
      <c r="AU32" s="2"/>
      <c r="AV32" s="5">
        <v>30.03</v>
      </c>
      <c r="AW32" s="5">
        <v>20.99</v>
      </c>
      <c r="AX32" t="s">
        <v>284</v>
      </c>
      <c r="AY32" s="20">
        <f>SUM(AC32:AE32)/SUM(AC32:AS32)</f>
        <v>0.19298936589208349</v>
      </c>
      <c r="AZ32" s="20">
        <f>SUM(AC32:AD32)/SUM(AF32:AS32)</f>
        <v>0.20058565153733526</v>
      </c>
      <c r="BA32" s="21">
        <f>SUM(AH32:AS32)/SUM(AC32:AS32)</f>
        <v>0.54352107128790861</v>
      </c>
      <c r="BB32" s="21">
        <f>(AC32+AD32)/SUM(AC32:AS32)</f>
        <v>0.1618747538400945</v>
      </c>
    </row>
    <row r="33" spans="1:54" x14ac:dyDescent="0.35">
      <c r="A33" t="s">
        <v>125</v>
      </c>
      <c r="B33" t="s">
        <v>22</v>
      </c>
      <c r="C33" t="s">
        <v>24</v>
      </c>
      <c r="D33" t="s">
        <v>18</v>
      </c>
      <c r="E33" s="3">
        <v>0</v>
      </c>
      <c r="F33" s="3">
        <v>44</v>
      </c>
      <c r="G33" s="3">
        <v>5</v>
      </c>
      <c r="H33" s="3">
        <v>34</v>
      </c>
      <c r="I33" s="2">
        <v>2</v>
      </c>
      <c r="J33" s="2">
        <v>2</v>
      </c>
      <c r="K33" s="2">
        <v>0.8</v>
      </c>
      <c r="L33" s="2">
        <v>5.7</v>
      </c>
      <c r="M33" s="2">
        <v>6.8</v>
      </c>
      <c r="N33" s="2">
        <v>7.2</v>
      </c>
      <c r="O33" s="2">
        <v>12</v>
      </c>
      <c r="P33" s="2">
        <v>2</v>
      </c>
      <c r="Q33" s="2">
        <v>0</v>
      </c>
      <c r="R33" s="10">
        <v>39.9</v>
      </c>
      <c r="S33" s="10">
        <v>24.35</v>
      </c>
      <c r="T33" s="12">
        <v>0</v>
      </c>
      <c r="U33" s="5">
        <v>23.53</v>
      </c>
      <c r="V33" t="s">
        <v>125</v>
      </c>
      <c r="W33" s="3">
        <v>540</v>
      </c>
      <c r="X33" s="3">
        <v>580</v>
      </c>
      <c r="Y33" s="22" t="s">
        <v>23</v>
      </c>
      <c r="Z33" s="2"/>
      <c r="AA33" s="2">
        <v>0</v>
      </c>
      <c r="AB33" s="2">
        <v>0</v>
      </c>
      <c r="AC33" s="2">
        <v>3</v>
      </c>
      <c r="AD33" s="2">
        <v>1.5</v>
      </c>
      <c r="AE33" s="2">
        <v>0.8</v>
      </c>
      <c r="AF33" s="2">
        <v>3</v>
      </c>
      <c r="AG33" s="2">
        <v>2.8</v>
      </c>
      <c r="AH33" s="2">
        <v>2.2999999999999998</v>
      </c>
      <c r="AI33" s="2">
        <v>4.5999999999999996</v>
      </c>
      <c r="AJ33" s="2">
        <v>2.1</v>
      </c>
      <c r="AK33" s="2">
        <v>5.0999999999999996</v>
      </c>
      <c r="AL33" s="2">
        <v>8.3000000000000007</v>
      </c>
      <c r="AM33" s="2">
        <v>3.8</v>
      </c>
      <c r="AN33" s="2">
        <v>1.5</v>
      </c>
      <c r="AO33" s="2">
        <v>0.5</v>
      </c>
      <c r="AP33" s="2">
        <v>0</v>
      </c>
      <c r="AQ33" s="2">
        <v>0</v>
      </c>
      <c r="AR33" s="2">
        <v>0</v>
      </c>
      <c r="AS33" s="2">
        <v>0</v>
      </c>
      <c r="AT33" s="2">
        <f>SUM(Z33:AS33)</f>
        <v>39.299999999999997</v>
      </c>
      <c r="AU33" s="2"/>
      <c r="AV33" s="5">
        <v>39.700000000000003</v>
      </c>
      <c r="AW33" s="5">
        <v>24.27</v>
      </c>
      <c r="AX33" t="s">
        <v>125</v>
      </c>
      <c r="AY33" s="20">
        <f>SUM(AC33:AE33)/SUM(AC33:AS33)</f>
        <v>0.13486005089058525</v>
      </c>
      <c r="AZ33" s="20">
        <f>SUM(AC33:AD33)/SUM(AF33:AS33)</f>
        <v>0.13235294117647059</v>
      </c>
      <c r="BA33" s="21">
        <f>SUM(AH33:AS33)/SUM(AC33:AS33)</f>
        <v>0.71755725190839703</v>
      </c>
      <c r="BB33" s="21">
        <f>(AC33+AD33)/SUM(AC33:AS33)</f>
        <v>0.11450381679389314</v>
      </c>
    </row>
    <row r="34" spans="1:54" x14ac:dyDescent="0.35">
      <c r="A34" t="s">
        <v>126</v>
      </c>
      <c r="B34" t="s">
        <v>25</v>
      </c>
      <c r="C34" t="s">
        <v>26</v>
      </c>
      <c r="D34" t="s">
        <v>18</v>
      </c>
      <c r="E34" s="3">
        <v>0</v>
      </c>
      <c r="F34" s="3">
        <v>234</v>
      </c>
      <c r="G34" s="3">
        <v>47</v>
      </c>
      <c r="H34" s="3">
        <v>187</v>
      </c>
      <c r="I34" s="2">
        <v>18.5</v>
      </c>
      <c r="J34" s="2">
        <v>15.1</v>
      </c>
      <c r="K34" s="2">
        <v>13.3</v>
      </c>
      <c r="L34" s="2">
        <v>19.7</v>
      </c>
      <c r="M34" s="2">
        <v>32.700000000000003</v>
      </c>
      <c r="N34" s="2">
        <v>22.2</v>
      </c>
      <c r="O34" s="2">
        <v>43.2</v>
      </c>
      <c r="P34" s="2">
        <v>39.700000000000003</v>
      </c>
      <c r="Q34" s="2">
        <v>28.7</v>
      </c>
      <c r="R34" s="10">
        <v>43.73</v>
      </c>
      <c r="S34" s="10">
        <v>32.340000000000003</v>
      </c>
      <c r="T34" s="12">
        <v>1</v>
      </c>
      <c r="U34" s="5">
        <v>31.73</v>
      </c>
      <c r="V34" t="s">
        <v>126</v>
      </c>
      <c r="W34" s="3">
        <v>450</v>
      </c>
      <c r="X34" s="3">
        <v>700</v>
      </c>
      <c r="Y34" s="22" t="s">
        <v>19</v>
      </c>
      <c r="Z34" s="2"/>
      <c r="AA34" s="2">
        <v>1.2</v>
      </c>
      <c r="AB34" s="2">
        <v>11.4</v>
      </c>
      <c r="AC34" s="2">
        <v>14</v>
      </c>
      <c r="AD34" s="2">
        <v>8.1999999999999993</v>
      </c>
      <c r="AE34" s="2">
        <v>13.3</v>
      </c>
      <c r="AF34" s="2">
        <v>7.8</v>
      </c>
      <c r="AG34" s="2">
        <v>11.8</v>
      </c>
      <c r="AH34" s="2">
        <v>19.8</v>
      </c>
      <c r="AI34" s="2">
        <v>12.8</v>
      </c>
      <c r="AJ34" s="2">
        <v>10.6</v>
      </c>
      <c r="AK34" s="2">
        <v>11.6</v>
      </c>
      <c r="AL34" s="2">
        <v>23.6</v>
      </c>
      <c r="AM34" s="2">
        <v>19.600000000000001</v>
      </c>
      <c r="AN34" s="2">
        <v>29.3</v>
      </c>
      <c r="AO34" s="2">
        <v>10.3</v>
      </c>
      <c r="AP34" s="2">
        <v>24.8</v>
      </c>
      <c r="AQ34" s="2">
        <v>3.8</v>
      </c>
      <c r="AR34" s="2">
        <v>0</v>
      </c>
      <c r="AS34" s="2">
        <v>0</v>
      </c>
      <c r="AT34" s="2">
        <f>SUM(Z34:AS34)</f>
        <v>233.9</v>
      </c>
      <c r="AU34" s="2"/>
      <c r="AV34" s="5">
        <v>43.08</v>
      </c>
      <c r="AW34" s="5">
        <v>31.72</v>
      </c>
      <c r="AX34" t="s">
        <v>126</v>
      </c>
      <c r="AY34" s="20">
        <f>SUM(AC34:AE34)/SUM(AC34:AS34)</f>
        <v>0.16041572525982828</v>
      </c>
      <c r="AZ34" s="20">
        <f>SUM(AC34:AD34)/SUM(AF34:AS34)</f>
        <v>0.11948331539289556</v>
      </c>
      <c r="BA34" s="21">
        <f>SUM(AH34:AS34)/SUM(AC34:AS34)</f>
        <v>0.75101671938544967</v>
      </c>
      <c r="BB34" s="21">
        <f>(AC34+AD34)/SUM(AC34:AS34)</f>
        <v>0.10031631269769543</v>
      </c>
    </row>
    <row r="35" spans="1:54" x14ac:dyDescent="0.35">
      <c r="A35" t="s">
        <v>166</v>
      </c>
      <c r="B35" t="s">
        <v>166</v>
      </c>
      <c r="C35" t="s">
        <v>167</v>
      </c>
      <c r="D35" t="s">
        <v>18</v>
      </c>
      <c r="E35" s="3">
        <v>0</v>
      </c>
      <c r="F35" s="3">
        <v>59</v>
      </c>
      <c r="G35" s="3">
        <v>15</v>
      </c>
      <c r="H35" s="3">
        <v>44</v>
      </c>
      <c r="I35" s="2">
        <v>4</v>
      </c>
      <c r="J35" s="2">
        <v>6</v>
      </c>
      <c r="K35" s="2">
        <v>5</v>
      </c>
      <c r="L35" s="2">
        <v>3.26</v>
      </c>
      <c r="M35" s="2">
        <v>10.9</v>
      </c>
      <c r="N35" s="2">
        <v>10.1</v>
      </c>
      <c r="O35" s="2">
        <v>11</v>
      </c>
      <c r="P35" s="2">
        <v>8.8000000000000007</v>
      </c>
      <c r="Q35" s="2">
        <v>0</v>
      </c>
      <c r="R35" s="10">
        <v>38.200000000000003</v>
      </c>
      <c r="S35" s="10">
        <v>25.72</v>
      </c>
      <c r="T35" s="12">
        <v>0</v>
      </c>
      <c r="V35" t="s">
        <v>166</v>
      </c>
      <c r="W35" s="1"/>
      <c r="X35" s="1"/>
      <c r="Y35" s="22" t="s">
        <v>29</v>
      </c>
      <c r="Z35" s="2">
        <v>3.17</v>
      </c>
      <c r="AA35" s="2"/>
      <c r="AB35" s="2"/>
      <c r="AC35" s="2">
        <v>4.33</v>
      </c>
      <c r="AD35" s="2">
        <v>2.58</v>
      </c>
      <c r="AE35" s="2">
        <v>4.92</v>
      </c>
      <c r="AF35" s="2">
        <v>0</v>
      </c>
      <c r="AG35" s="2">
        <v>3.26</v>
      </c>
      <c r="AH35" s="2">
        <v>5.93</v>
      </c>
      <c r="AI35" s="2">
        <v>4.93</v>
      </c>
      <c r="AJ35" s="2">
        <v>6.03</v>
      </c>
      <c r="AK35" s="2">
        <v>4.05</v>
      </c>
      <c r="AL35" s="2">
        <v>4.46</v>
      </c>
      <c r="AM35" s="2">
        <v>6.51</v>
      </c>
      <c r="AN35" s="2">
        <v>8.83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f>SUM(Z35:AS35)</f>
        <v>58.999999999999993</v>
      </c>
      <c r="AU35" s="2"/>
      <c r="AV35" s="5">
        <v>37.869999999999997</v>
      </c>
      <c r="AW35" s="5">
        <v>27.19</v>
      </c>
      <c r="AX35" t="s">
        <v>166</v>
      </c>
      <c r="AY35" s="20">
        <f>SUM(AC35:AE35)/SUM(AC35:AS35)</f>
        <v>0.21189324735805123</v>
      </c>
      <c r="AZ35" s="20">
        <f>SUM(AC35:AD35)/SUM(AF35:AS35)</f>
        <v>0.15704545454545454</v>
      </c>
      <c r="BA35" s="21">
        <f>SUM(AH35:AS35)/SUM(AC35:AS35)</f>
        <v>0.7297152068780226</v>
      </c>
      <c r="BB35" s="21">
        <f>(AC35+AD35)/SUM(AC35:AS35)</f>
        <v>0.12376858319899696</v>
      </c>
    </row>
    <row r="36" spans="1:54" x14ac:dyDescent="0.35">
      <c r="A36" t="s">
        <v>37</v>
      </c>
      <c r="B36" t="s">
        <v>296</v>
      </c>
      <c r="C36" t="s">
        <v>38</v>
      </c>
      <c r="D36" t="s">
        <v>18</v>
      </c>
      <c r="E36" s="3">
        <v>0</v>
      </c>
      <c r="F36" s="3">
        <v>295</v>
      </c>
      <c r="G36" s="3">
        <v>55</v>
      </c>
      <c r="H36" s="3">
        <v>237</v>
      </c>
      <c r="I36" s="2">
        <v>10</v>
      </c>
      <c r="J36" s="2">
        <v>16</v>
      </c>
      <c r="K36" s="2">
        <v>20</v>
      </c>
      <c r="L36" s="2">
        <v>43</v>
      </c>
      <c r="M36" s="2">
        <v>32</v>
      </c>
      <c r="N36" s="2">
        <v>36</v>
      </c>
      <c r="O36" s="2">
        <v>50</v>
      </c>
      <c r="P36" s="2">
        <v>20</v>
      </c>
      <c r="Q36" s="2">
        <v>0</v>
      </c>
      <c r="R36" s="10">
        <v>37.04</v>
      </c>
      <c r="S36" s="10">
        <v>23.45</v>
      </c>
      <c r="T36" s="12">
        <v>0</v>
      </c>
      <c r="V36" t="s">
        <v>37</v>
      </c>
      <c r="W36" s="3">
        <v>550</v>
      </c>
      <c r="X36" s="3">
        <v>670</v>
      </c>
      <c r="Y36" s="22" t="s">
        <v>29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X36" t="s">
        <v>37</v>
      </c>
      <c r="AY36" s="25"/>
      <c r="AZ36" s="20"/>
      <c r="BA36" s="20"/>
    </row>
    <row r="37" spans="1:54" x14ac:dyDescent="0.35">
      <c r="A37" t="s">
        <v>39</v>
      </c>
      <c r="B37" t="s">
        <v>40</v>
      </c>
      <c r="C37" t="s">
        <v>41</v>
      </c>
      <c r="D37" t="s">
        <v>18</v>
      </c>
      <c r="E37" s="3">
        <v>0</v>
      </c>
      <c r="F37" s="3">
        <v>251</v>
      </c>
      <c r="G37" s="3">
        <v>64</v>
      </c>
      <c r="H37" s="3">
        <v>174</v>
      </c>
      <c r="I37" s="2">
        <v>26.5</v>
      </c>
      <c r="J37" s="2">
        <v>18.899999999999999</v>
      </c>
      <c r="K37" s="2">
        <v>18.399999999999999</v>
      </c>
      <c r="L37" s="2">
        <v>44.5</v>
      </c>
      <c r="M37" s="2">
        <v>55.6</v>
      </c>
      <c r="N37" s="2">
        <v>37.6</v>
      </c>
      <c r="O37" s="2">
        <v>27.1</v>
      </c>
      <c r="P37" s="2">
        <v>6.1</v>
      </c>
      <c r="Q37" s="2">
        <v>1.1000000000000001</v>
      </c>
      <c r="R37" s="10">
        <v>31.06</v>
      </c>
      <c r="S37" s="10">
        <v>19.07</v>
      </c>
      <c r="T37" s="12">
        <v>0</v>
      </c>
      <c r="U37" s="5">
        <v>19.190000000000001</v>
      </c>
      <c r="V37" t="s">
        <v>39</v>
      </c>
      <c r="W37" s="3">
        <v>550</v>
      </c>
      <c r="X37" s="3">
        <v>705</v>
      </c>
      <c r="Y37" s="22" t="s">
        <v>29</v>
      </c>
      <c r="Z37" s="2"/>
      <c r="AA37" s="2">
        <v>0.3</v>
      </c>
      <c r="AB37" s="2">
        <v>16</v>
      </c>
      <c r="AC37" s="2">
        <v>16.5</v>
      </c>
      <c r="AD37" s="2">
        <v>14.7</v>
      </c>
      <c r="AE37" s="2">
        <v>18.3</v>
      </c>
      <c r="AF37" s="2">
        <v>21.3</v>
      </c>
      <c r="AG37" s="2">
        <v>23.2</v>
      </c>
      <c r="AH37" s="2">
        <v>29.9</v>
      </c>
      <c r="AI37" s="2">
        <v>25.8</v>
      </c>
      <c r="AJ37" s="2">
        <v>20.3</v>
      </c>
      <c r="AK37" s="2">
        <v>17.3</v>
      </c>
      <c r="AL37" s="2">
        <v>16.8</v>
      </c>
      <c r="AM37" s="2">
        <v>10.3</v>
      </c>
      <c r="AN37" s="2">
        <v>5.0999999999999996</v>
      </c>
      <c r="AO37" s="2">
        <v>1.1000000000000001</v>
      </c>
      <c r="AP37" s="2">
        <v>0.6</v>
      </c>
      <c r="AQ37" s="2">
        <v>0.6</v>
      </c>
      <c r="AR37" s="2">
        <v>0</v>
      </c>
      <c r="AS37" s="2">
        <v>0</v>
      </c>
      <c r="AT37" s="2">
        <f>SUM(Z37:AS37)</f>
        <v>238.10000000000002</v>
      </c>
      <c r="AU37" s="2"/>
      <c r="AV37" s="5">
        <v>30.93</v>
      </c>
      <c r="AW37" s="5">
        <v>18.88</v>
      </c>
      <c r="AX37" t="s">
        <v>39</v>
      </c>
      <c r="AY37" s="20">
        <f>SUM(AC37:AE37)/SUM(AC37:AS37)</f>
        <v>0.22317403065825064</v>
      </c>
      <c r="AZ37" s="20">
        <f>SUM(AC37:AD37)/SUM(AF37:AS37)</f>
        <v>0.18107951247823562</v>
      </c>
      <c r="BA37" s="21">
        <f>SUM(AH37:AS37)/SUM(AC37:AS37)</f>
        <v>0.5761947700631197</v>
      </c>
      <c r="BB37" s="21">
        <f>(AC37+AD37)/SUM(AC37:AS37)</f>
        <v>0.14066726780883676</v>
      </c>
    </row>
    <row r="38" spans="1:54" x14ac:dyDescent="0.35">
      <c r="A38" t="s">
        <v>42</v>
      </c>
      <c r="B38" t="s">
        <v>43</v>
      </c>
      <c r="C38" t="s">
        <v>44</v>
      </c>
      <c r="D38" t="s">
        <v>18</v>
      </c>
      <c r="E38" s="3">
        <v>0</v>
      </c>
      <c r="F38" s="3">
        <v>85</v>
      </c>
      <c r="G38" s="3">
        <v>15</v>
      </c>
      <c r="H38" s="3">
        <v>70</v>
      </c>
      <c r="I38" s="2">
        <v>7.5</v>
      </c>
      <c r="J38" s="2">
        <v>4.5</v>
      </c>
      <c r="K38" s="2">
        <v>2.8</v>
      </c>
      <c r="L38" s="2">
        <v>26.7</v>
      </c>
      <c r="M38" s="2">
        <v>11.2</v>
      </c>
      <c r="N38" s="2">
        <v>19</v>
      </c>
      <c r="O38" s="2">
        <v>6.1</v>
      </c>
      <c r="P38" s="2">
        <v>4.2</v>
      </c>
      <c r="Q38" s="2">
        <v>2.8</v>
      </c>
      <c r="R38" s="10">
        <v>33.659999999999997</v>
      </c>
      <c r="S38" s="10">
        <v>19.04</v>
      </c>
      <c r="T38" s="12">
        <v>0</v>
      </c>
      <c r="U38" s="5">
        <v>21.14</v>
      </c>
      <c r="V38" t="s">
        <v>42</v>
      </c>
      <c r="W38" s="3">
        <v>610</v>
      </c>
      <c r="X38" s="3">
        <v>670</v>
      </c>
      <c r="Y38" s="22" t="s">
        <v>33</v>
      </c>
      <c r="Z38" s="2"/>
      <c r="AA38" s="2">
        <v>0.2</v>
      </c>
      <c r="AB38" s="2">
        <v>3.9</v>
      </c>
      <c r="AC38" s="2">
        <v>7.6</v>
      </c>
      <c r="AD38" s="2">
        <v>0.5</v>
      </c>
      <c r="AE38" s="2">
        <v>2.8</v>
      </c>
      <c r="AF38" s="2">
        <v>13.3</v>
      </c>
      <c r="AG38" s="2">
        <v>13.3</v>
      </c>
      <c r="AH38" s="2">
        <v>6.4</v>
      </c>
      <c r="AI38" s="2">
        <v>4.9000000000000004</v>
      </c>
      <c r="AJ38" s="2">
        <v>9</v>
      </c>
      <c r="AK38" s="2">
        <v>10</v>
      </c>
      <c r="AL38" s="2">
        <v>3</v>
      </c>
      <c r="AM38" s="2">
        <v>3</v>
      </c>
      <c r="AN38" s="2">
        <v>2.8</v>
      </c>
      <c r="AO38" s="2">
        <v>1.4</v>
      </c>
      <c r="AP38" s="2">
        <v>1.4</v>
      </c>
      <c r="AQ38" s="2">
        <v>1.4</v>
      </c>
      <c r="AR38" s="2">
        <v>0</v>
      </c>
      <c r="AS38" s="2">
        <v>0</v>
      </c>
      <c r="AT38" s="2">
        <f>SUM(Z38:AS38)</f>
        <v>84.90000000000002</v>
      </c>
      <c r="AU38" s="2"/>
      <c r="AV38" s="5">
        <v>33.51</v>
      </c>
      <c r="AW38" s="5">
        <v>18.97</v>
      </c>
      <c r="AX38" t="s">
        <v>42</v>
      </c>
      <c r="AY38" s="20">
        <f>SUM(AC38:AE38)/SUM(AC38:AS38)</f>
        <v>0.13490099009900985</v>
      </c>
      <c r="AZ38" s="20">
        <f>SUM(AC38:AD38)/SUM(AF38:AS38)</f>
        <v>0.11587982832618023</v>
      </c>
      <c r="BA38" s="21">
        <f>SUM(AH38:AS38)/SUM(AC38:AS38)</f>
        <v>0.5358910891089107</v>
      </c>
      <c r="BB38" s="21">
        <f>(AC38+AD38)/SUM(AC38:AS38)</f>
        <v>0.10024752475247523</v>
      </c>
    </row>
    <row r="39" spans="1:54" x14ac:dyDescent="0.35">
      <c r="A39" t="s">
        <v>127</v>
      </c>
      <c r="B39" t="s">
        <v>45</v>
      </c>
      <c r="C39" t="s">
        <v>46</v>
      </c>
      <c r="D39" t="s">
        <v>18</v>
      </c>
      <c r="E39" s="3">
        <v>0</v>
      </c>
      <c r="F39" s="3">
        <v>276</v>
      </c>
      <c r="G39" s="3">
        <v>45</v>
      </c>
      <c r="H39" s="3">
        <v>229</v>
      </c>
      <c r="I39" s="2">
        <v>18</v>
      </c>
      <c r="J39" s="2">
        <v>15</v>
      </c>
      <c r="K39" s="2">
        <v>12</v>
      </c>
      <c r="L39" s="2">
        <v>26.7</v>
      </c>
      <c r="M39" s="2">
        <v>30.2</v>
      </c>
      <c r="N39" s="2">
        <v>46.2</v>
      </c>
      <c r="O39" s="2">
        <v>58.3</v>
      </c>
      <c r="P39" s="2">
        <v>44.3</v>
      </c>
      <c r="Q39" s="2">
        <v>20.399999999999999</v>
      </c>
      <c r="R39" s="10">
        <v>43.69</v>
      </c>
      <c r="S39" s="10">
        <v>30.51</v>
      </c>
      <c r="T39" s="12">
        <v>1</v>
      </c>
      <c r="U39" s="5">
        <v>30.71</v>
      </c>
      <c r="V39" t="s">
        <v>127</v>
      </c>
      <c r="W39" s="3">
        <v>500</v>
      </c>
      <c r="X39" s="3">
        <v>700</v>
      </c>
      <c r="Y39" s="22" t="s">
        <v>19</v>
      </c>
      <c r="Z39" s="2"/>
      <c r="AA39" s="2">
        <v>0</v>
      </c>
      <c r="AB39" s="2">
        <v>14.5</v>
      </c>
      <c r="AC39" s="2">
        <v>13.2</v>
      </c>
      <c r="AD39" s="2">
        <v>7.5</v>
      </c>
      <c r="AE39" s="2">
        <v>12.9</v>
      </c>
      <c r="AF39" s="2">
        <v>17.8</v>
      </c>
      <c r="AG39" s="2">
        <v>8.9</v>
      </c>
      <c r="AH39" s="2">
        <v>14.3</v>
      </c>
      <c r="AI39" s="2">
        <v>16</v>
      </c>
      <c r="AJ39" s="2">
        <v>22.8</v>
      </c>
      <c r="AK39" s="2">
        <v>23.4</v>
      </c>
      <c r="AL39" s="2">
        <v>29.6</v>
      </c>
      <c r="AM39" s="2">
        <v>28.7</v>
      </c>
      <c r="AN39" s="2">
        <v>23.8</v>
      </c>
      <c r="AO39" s="2">
        <v>20.399999999999999</v>
      </c>
      <c r="AP39" s="2">
        <v>11.9</v>
      </c>
      <c r="AQ39" s="2">
        <v>8.5</v>
      </c>
      <c r="AR39" s="2">
        <v>0</v>
      </c>
      <c r="AS39" s="2">
        <v>0</v>
      </c>
      <c r="AT39" s="2">
        <f>SUM(Z39:AS39)</f>
        <v>274.2</v>
      </c>
      <c r="AU39" s="2"/>
      <c r="AV39" s="5">
        <v>43.16</v>
      </c>
      <c r="AW39" s="5">
        <v>30.35</v>
      </c>
      <c r="AX39" t="s">
        <v>127</v>
      </c>
      <c r="AY39" s="20">
        <f>SUM(AC39:AE39)/SUM(AC39:AS39)</f>
        <v>0.12938005390835577</v>
      </c>
      <c r="AZ39" s="20">
        <f>SUM(AC39:AD39)/SUM(AF39:AS39)</f>
        <v>9.1552410437859347E-2</v>
      </c>
      <c r="BA39" s="21">
        <f>SUM(AH39:AS39)/SUM(AC39:AS39)</f>
        <v>0.76780901039661131</v>
      </c>
      <c r="BB39" s="21">
        <f>(AC39+AD39)/SUM(AC39:AS39)</f>
        <v>7.9707354639969183E-2</v>
      </c>
    </row>
    <row r="40" spans="1:54" x14ac:dyDescent="0.35">
      <c r="A40" t="s">
        <v>47</v>
      </c>
      <c r="B40" t="s">
        <v>297</v>
      </c>
      <c r="C40" t="s">
        <v>48</v>
      </c>
      <c r="D40" t="s">
        <v>18</v>
      </c>
      <c r="E40" s="3">
        <v>0</v>
      </c>
      <c r="F40" s="3">
        <v>188</v>
      </c>
      <c r="G40" s="3">
        <v>30</v>
      </c>
      <c r="H40" s="3">
        <v>158</v>
      </c>
      <c r="I40" s="2">
        <v>14</v>
      </c>
      <c r="J40" s="2">
        <v>7</v>
      </c>
      <c r="K40" s="2">
        <v>9</v>
      </c>
      <c r="L40" s="2">
        <v>19</v>
      </c>
      <c r="M40" s="2">
        <v>25</v>
      </c>
      <c r="N40" s="2">
        <v>35</v>
      </c>
      <c r="O40" s="2">
        <v>27</v>
      </c>
      <c r="P40" s="2">
        <v>6</v>
      </c>
      <c r="Q40" s="2">
        <v>0</v>
      </c>
      <c r="R40" s="10">
        <v>35.74</v>
      </c>
      <c r="S40" s="10">
        <v>22.86</v>
      </c>
      <c r="T40" s="12">
        <v>0</v>
      </c>
      <c r="V40" t="s">
        <v>47</v>
      </c>
      <c r="W40" s="3">
        <v>530</v>
      </c>
      <c r="X40" s="3">
        <v>670</v>
      </c>
      <c r="Y40" s="22" t="s">
        <v>29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X40" t="s">
        <v>47</v>
      </c>
      <c r="AY40" s="25"/>
      <c r="AZ40" s="20"/>
      <c r="BA40" s="20"/>
    </row>
    <row r="41" spans="1:54" x14ac:dyDescent="0.35">
      <c r="A41" t="s">
        <v>49</v>
      </c>
      <c r="B41" t="s">
        <v>49</v>
      </c>
      <c r="C41" t="s">
        <v>50</v>
      </c>
      <c r="D41" t="s">
        <v>18</v>
      </c>
      <c r="E41" s="3">
        <v>0</v>
      </c>
      <c r="F41" s="3">
        <v>500</v>
      </c>
      <c r="G41" s="3">
        <v>127</v>
      </c>
      <c r="H41" s="3">
        <v>346</v>
      </c>
      <c r="I41" s="11">
        <v>53.8</v>
      </c>
      <c r="J41" s="11">
        <v>41.2</v>
      </c>
      <c r="K41" s="2">
        <v>32</v>
      </c>
      <c r="L41" s="2">
        <v>86</v>
      </c>
      <c r="M41" s="2">
        <v>90.5</v>
      </c>
      <c r="N41" s="2">
        <v>69</v>
      </c>
      <c r="O41" s="2">
        <v>41.4</v>
      </c>
      <c r="P41" s="2">
        <v>24</v>
      </c>
      <c r="Q41" s="2">
        <v>11</v>
      </c>
      <c r="R41" s="10">
        <v>31.74</v>
      </c>
      <c r="S41" s="10">
        <v>20.65</v>
      </c>
      <c r="T41" s="12">
        <v>0</v>
      </c>
      <c r="U41" s="5">
        <v>21.21</v>
      </c>
      <c r="V41" t="s">
        <v>49</v>
      </c>
      <c r="W41" s="3">
        <v>480</v>
      </c>
      <c r="X41" s="3">
        <v>710</v>
      </c>
      <c r="Y41" s="22" t="s">
        <v>19</v>
      </c>
      <c r="Z41" s="2"/>
      <c r="AA41" s="2">
        <v>10</v>
      </c>
      <c r="AB41" s="2">
        <v>45</v>
      </c>
      <c r="AC41" s="2">
        <v>42</v>
      </c>
      <c r="AD41" s="2">
        <v>22</v>
      </c>
      <c r="AE41" s="2">
        <v>32</v>
      </c>
      <c r="AF41" s="2">
        <v>36.5</v>
      </c>
      <c r="AG41" s="2">
        <v>49.5</v>
      </c>
      <c r="AH41" s="2">
        <v>53</v>
      </c>
      <c r="AI41" s="2">
        <v>37.5</v>
      </c>
      <c r="AJ41" s="2">
        <v>36.5</v>
      </c>
      <c r="AK41" s="2">
        <v>32.5</v>
      </c>
      <c r="AL41" s="2">
        <v>23</v>
      </c>
      <c r="AM41" s="2">
        <v>18.5</v>
      </c>
      <c r="AN41" s="2">
        <v>13</v>
      </c>
      <c r="AO41" s="2">
        <v>11</v>
      </c>
      <c r="AP41" s="2">
        <v>6.5</v>
      </c>
      <c r="AQ41" s="2">
        <v>4.5</v>
      </c>
      <c r="AR41" s="2">
        <v>0</v>
      </c>
      <c r="AS41" s="2">
        <v>0</v>
      </c>
      <c r="AT41" s="2">
        <f>SUM(Z41:AS41)</f>
        <v>473</v>
      </c>
      <c r="AU41" s="2"/>
      <c r="AV41" s="5">
        <v>30.26</v>
      </c>
      <c r="AW41" s="5">
        <v>20.54</v>
      </c>
      <c r="AX41" t="s">
        <v>49</v>
      </c>
      <c r="AY41" s="20">
        <f>SUM(AC41:AE41)/SUM(AC41:AS41)</f>
        <v>0.22966507177033493</v>
      </c>
      <c r="AZ41" s="20">
        <f>SUM(AC41:AD41)/SUM(AF41:AS41)</f>
        <v>0.19875776397515527</v>
      </c>
      <c r="BA41" s="21">
        <f>SUM(AH41:AS41)/SUM(AC41:AS41)</f>
        <v>0.56459330143540665</v>
      </c>
      <c r="BB41" s="21">
        <f>(AC41+AD41)/SUM(AC41:AS41)</f>
        <v>0.15311004784688995</v>
      </c>
    </row>
    <row r="42" spans="1:54" x14ac:dyDescent="0.35">
      <c r="A42" t="s">
        <v>51</v>
      </c>
      <c r="B42" t="s">
        <v>52</v>
      </c>
      <c r="C42" t="s">
        <v>53</v>
      </c>
      <c r="D42" t="s">
        <v>18</v>
      </c>
      <c r="E42" s="3">
        <v>0</v>
      </c>
      <c r="F42" s="3">
        <v>337</v>
      </c>
      <c r="G42" s="3">
        <v>49</v>
      </c>
      <c r="H42" s="3">
        <v>288</v>
      </c>
      <c r="I42" s="11">
        <v>24.3</v>
      </c>
      <c r="J42" s="11">
        <v>18.600000000000001</v>
      </c>
      <c r="K42" s="2">
        <v>6.1</v>
      </c>
      <c r="L42" s="2">
        <v>39.9</v>
      </c>
      <c r="M42" s="2">
        <v>57.6</v>
      </c>
      <c r="N42" s="2">
        <v>67.5</v>
      </c>
      <c r="O42" s="2">
        <v>60.4</v>
      </c>
      <c r="P42" s="2">
        <v>34.9</v>
      </c>
      <c r="Q42" s="2">
        <v>22</v>
      </c>
      <c r="R42" s="10">
        <v>41.28</v>
      </c>
      <c r="S42" s="10">
        <v>27.08</v>
      </c>
      <c r="T42" s="12">
        <v>1</v>
      </c>
      <c r="V42" t="s">
        <v>51</v>
      </c>
      <c r="W42" s="3">
        <v>480</v>
      </c>
      <c r="X42" s="3">
        <v>740</v>
      </c>
      <c r="Y42" s="22" t="s">
        <v>19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X42" t="s">
        <v>51</v>
      </c>
      <c r="AY42" s="25"/>
      <c r="AZ42" s="20"/>
      <c r="BA42" s="20"/>
    </row>
    <row r="43" spans="1:54" x14ac:dyDescent="0.35">
      <c r="A43" t="s">
        <v>54</v>
      </c>
      <c r="B43" t="s">
        <v>54</v>
      </c>
      <c r="C43" t="s">
        <v>55</v>
      </c>
      <c r="D43" t="s">
        <v>18</v>
      </c>
      <c r="E43" s="3">
        <v>0</v>
      </c>
      <c r="F43" s="3">
        <v>44</v>
      </c>
      <c r="G43" s="3">
        <v>2</v>
      </c>
      <c r="H43" s="3">
        <v>36</v>
      </c>
      <c r="I43" s="2">
        <v>1</v>
      </c>
      <c r="J43" s="2">
        <v>0</v>
      </c>
      <c r="K43" s="2">
        <v>1.2</v>
      </c>
      <c r="L43" s="2">
        <v>11.6</v>
      </c>
      <c r="M43" s="2">
        <v>11.6</v>
      </c>
      <c r="N43" s="2">
        <v>7.2</v>
      </c>
      <c r="O43" s="2">
        <v>7.2</v>
      </c>
      <c r="P43" s="2">
        <v>1.7</v>
      </c>
      <c r="Q43" s="2">
        <v>1.7</v>
      </c>
      <c r="R43" s="10">
        <v>38.840000000000003</v>
      </c>
      <c r="S43" s="10">
        <v>20.34</v>
      </c>
      <c r="T43" s="12">
        <v>0</v>
      </c>
      <c r="V43" t="s">
        <v>54</v>
      </c>
      <c r="W43" s="3">
        <v>610</v>
      </c>
      <c r="X43" s="3">
        <v>705</v>
      </c>
      <c r="Y43" s="22" t="s">
        <v>33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X43" t="s">
        <v>54</v>
      </c>
      <c r="AY43" s="25"/>
      <c r="AZ43" s="20"/>
      <c r="BA43" s="20"/>
    </row>
    <row r="44" spans="1:54" x14ac:dyDescent="0.35">
      <c r="A44" t="s">
        <v>173</v>
      </c>
      <c r="B44" t="s">
        <v>174</v>
      </c>
      <c r="C44" t="s">
        <v>175</v>
      </c>
      <c r="D44" t="s">
        <v>18</v>
      </c>
      <c r="E44" s="3">
        <v>0</v>
      </c>
      <c r="F44" s="3">
        <v>97</v>
      </c>
      <c r="G44" s="3">
        <v>16</v>
      </c>
      <c r="H44" s="2">
        <v>81</v>
      </c>
      <c r="I44" s="2">
        <v>3</v>
      </c>
      <c r="J44" s="2">
        <v>6</v>
      </c>
      <c r="K44" s="2">
        <v>7</v>
      </c>
      <c r="L44" s="2">
        <v>26</v>
      </c>
      <c r="M44" s="2">
        <v>10</v>
      </c>
      <c r="N44" s="2">
        <v>19</v>
      </c>
      <c r="O44" s="2">
        <v>6</v>
      </c>
      <c r="P44" s="2">
        <v>7</v>
      </c>
      <c r="Q44" s="2">
        <v>0</v>
      </c>
      <c r="R44" s="10">
        <v>33.72</v>
      </c>
      <c r="S44" s="10">
        <v>18.82</v>
      </c>
      <c r="T44" s="12">
        <v>0</v>
      </c>
      <c r="V44" t="s">
        <v>173</v>
      </c>
      <c r="W44" s="3">
        <v>530</v>
      </c>
      <c r="X44" s="3">
        <v>670</v>
      </c>
      <c r="Y44" s="22" t="s">
        <v>29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X44" t="s">
        <v>173</v>
      </c>
      <c r="AY44" s="25"/>
      <c r="AZ44" s="20"/>
      <c r="BA44" s="20"/>
    </row>
    <row r="45" spans="1:54" x14ac:dyDescent="0.35">
      <c r="A45" t="s">
        <v>56</v>
      </c>
      <c r="B45" t="s">
        <v>57</v>
      </c>
      <c r="C45" t="s">
        <v>59</v>
      </c>
      <c r="D45" t="s">
        <v>18</v>
      </c>
      <c r="E45" s="3">
        <v>0</v>
      </c>
      <c r="F45" s="3">
        <v>25</v>
      </c>
      <c r="G45" s="3">
        <v>5</v>
      </c>
      <c r="H45" s="3">
        <v>20</v>
      </c>
      <c r="I45" s="2">
        <v>3</v>
      </c>
      <c r="J45" s="2">
        <v>1</v>
      </c>
      <c r="K45" s="2">
        <v>1</v>
      </c>
      <c r="L45" s="2">
        <v>5</v>
      </c>
      <c r="M45" s="2">
        <v>5</v>
      </c>
      <c r="N45" s="2">
        <v>8</v>
      </c>
      <c r="O45" s="2">
        <v>2</v>
      </c>
      <c r="P45" s="2">
        <v>0</v>
      </c>
      <c r="Q45" s="2">
        <v>0</v>
      </c>
      <c r="R45" s="10">
        <v>32.32</v>
      </c>
      <c r="S45" s="10">
        <v>18.5</v>
      </c>
      <c r="T45" s="12">
        <v>0</v>
      </c>
      <c r="V45" t="s">
        <v>56</v>
      </c>
      <c r="W45" s="3">
        <v>480</v>
      </c>
      <c r="X45" s="3">
        <v>530</v>
      </c>
      <c r="Y45" s="22" t="s">
        <v>58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X45" t="s">
        <v>56</v>
      </c>
      <c r="AY45" s="25"/>
      <c r="AZ45" s="20"/>
      <c r="BA45" s="20"/>
    </row>
    <row r="46" spans="1:54" x14ac:dyDescent="0.35">
      <c r="A46" t="s">
        <v>180</v>
      </c>
      <c r="B46" t="s">
        <v>181</v>
      </c>
      <c r="C46" t="s">
        <v>298</v>
      </c>
      <c r="D46" t="s">
        <v>18</v>
      </c>
      <c r="E46" s="3">
        <v>0</v>
      </c>
      <c r="F46" s="3">
        <v>392</v>
      </c>
      <c r="G46" s="3">
        <v>105</v>
      </c>
      <c r="H46" s="3">
        <v>287</v>
      </c>
      <c r="I46" s="2">
        <v>37</v>
      </c>
      <c r="J46" s="2">
        <v>23</v>
      </c>
      <c r="K46" s="2">
        <v>43</v>
      </c>
      <c r="L46" s="2">
        <v>54</v>
      </c>
      <c r="M46" s="2">
        <v>27</v>
      </c>
      <c r="N46" s="2">
        <v>73</v>
      </c>
      <c r="O46" s="2">
        <v>59</v>
      </c>
      <c r="P46" s="2">
        <v>25</v>
      </c>
      <c r="Q46" s="2">
        <v>2</v>
      </c>
      <c r="R46" s="10">
        <v>34.119999999999997</v>
      </c>
      <c r="S46" s="10">
        <v>24.17</v>
      </c>
      <c r="T46" s="12">
        <v>3</v>
      </c>
      <c r="V46" t="s">
        <v>180</v>
      </c>
      <c r="W46" s="1"/>
      <c r="X46" s="1"/>
      <c r="Y46" s="22" t="s">
        <v>29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X46" t="s">
        <v>180</v>
      </c>
      <c r="AY46" s="25"/>
      <c r="AZ46" s="20"/>
      <c r="BA46" s="20"/>
    </row>
    <row r="47" spans="1:54" x14ac:dyDescent="0.35">
      <c r="A47" t="s">
        <v>183</v>
      </c>
      <c r="B47" t="s">
        <v>183</v>
      </c>
      <c r="C47" t="s">
        <v>299</v>
      </c>
      <c r="D47" t="s">
        <v>18</v>
      </c>
      <c r="E47" s="3">
        <v>0</v>
      </c>
      <c r="F47" s="3">
        <v>49</v>
      </c>
      <c r="G47" s="3">
        <v>8</v>
      </c>
      <c r="H47" s="3">
        <v>41</v>
      </c>
      <c r="I47" s="2">
        <v>3</v>
      </c>
      <c r="J47" s="2">
        <v>5</v>
      </c>
      <c r="K47" s="2">
        <v>0</v>
      </c>
      <c r="L47" s="2">
        <v>6.8</v>
      </c>
      <c r="M47" s="2">
        <v>6</v>
      </c>
      <c r="N47" s="2">
        <v>9.8000000000000007</v>
      </c>
      <c r="O47" s="2">
        <v>8.5</v>
      </c>
      <c r="P47" s="2">
        <v>6.5</v>
      </c>
      <c r="Q47" s="2">
        <v>3.5</v>
      </c>
      <c r="R47" s="10">
        <v>41.48</v>
      </c>
      <c r="S47" s="10">
        <v>28.02</v>
      </c>
      <c r="T47" s="12">
        <v>0</v>
      </c>
      <c r="U47" s="5">
        <v>28.54</v>
      </c>
      <c r="V47" t="s">
        <v>183</v>
      </c>
      <c r="W47" s="1"/>
      <c r="X47" s="1"/>
      <c r="Z47" s="2"/>
      <c r="AA47" s="2">
        <v>0</v>
      </c>
      <c r="AB47" s="2">
        <v>2.5</v>
      </c>
      <c r="AC47" s="2">
        <v>3.5</v>
      </c>
      <c r="AD47" s="2">
        <v>2</v>
      </c>
      <c r="AE47" s="2">
        <v>0</v>
      </c>
      <c r="AF47" s="2">
        <v>3.2</v>
      </c>
      <c r="AG47" s="2">
        <v>3.7</v>
      </c>
      <c r="AH47" s="2">
        <v>2.8</v>
      </c>
      <c r="AI47" s="2">
        <v>3.3</v>
      </c>
      <c r="AJ47" s="2">
        <v>5.4</v>
      </c>
      <c r="AK47" s="2">
        <v>4.4000000000000004</v>
      </c>
      <c r="AL47" s="2">
        <v>4.2</v>
      </c>
      <c r="AM47" s="2">
        <v>4.2</v>
      </c>
      <c r="AN47" s="2">
        <v>3.5</v>
      </c>
      <c r="AO47" s="2">
        <v>3</v>
      </c>
      <c r="AP47" s="2">
        <v>2</v>
      </c>
      <c r="AQ47" s="2">
        <v>1.5</v>
      </c>
      <c r="AR47" s="2">
        <v>0</v>
      </c>
      <c r="AS47" s="2">
        <v>0</v>
      </c>
      <c r="AT47" s="2">
        <f>SUM(Z47:AS47)</f>
        <v>49.2</v>
      </c>
      <c r="AU47" s="2"/>
      <c r="AV47" s="5">
        <v>41.23</v>
      </c>
      <c r="AW47" s="5">
        <v>27.85</v>
      </c>
      <c r="AX47" t="s">
        <v>183</v>
      </c>
      <c r="AY47" s="20">
        <f>SUM(AC47:AE47)/SUM(AC47:AS47)</f>
        <v>0.1177730192719486</v>
      </c>
      <c r="AZ47" s="20">
        <f>SUM(AC47:AD47)/SUM(AF47:AS47)</f>
        <v>0.13349514563106799</v>
      </c>
      <c r="BA47" s="21">
        <f>SUM(AH47:AS47)/SUM(AC47:AS47)</f>
        <v>0.73447537473233393</v>
      </c>
      <c r="BB47" s="21">
        <f>(AC47+AD47)/SUM(AC47:AS47)</f>
        <v>0.1177730192719486</v>
      </c>
    </row>
    <row r="48" spans="1:54" x14ac:dyDescent="0.35">
      <c r="A48" t="s">
        <v>258</v>
      </c>
      <c r="B48" t="s">
        <v>259</v>
      </c>
      <c r="C48" t="s">
        <v>269</v>
      </c>
      <c r="D48" t="s">
        <v>18</v>
      </c>
      <c r="E48" s="3">
        <v>0</v>
      </c>
      <c r="F48" s="3">
        <v>337</v>
      </c>
      <c r="G48" s="3">
        <v>53</v>
      </c>
      <c r="H48" s="3">
        <v>272</v>
      </c>
      <c r="I48" s="11">
        <v>15</v>
      </c>
      <c r="J48" s="11">
        <v>19.899999999999999</v>
      </c>
      <c r="K48" s="11">
        <v>19.8</v>
      </c>
      <c r="L48" s="2">
        <v>44</v>
      </c>
      <c r="M48" s="2">
        <v>81.3</v>
      </c>
      <c r="N48" s="2">
        <v>71.599999999999994</v>
      </c>
      <c r="O48" s="2">
        <v>52.6</v>
      </c>
      <c r="P48" s="2">
        <v>29.6</v>
      </c>
      <c r="Q48" s="2">
        <v>0</v>
      </c>
      <c r="R48" s="10">
        <v>37.81</v>
      </c>
      <c r="S48" s="10">
        <v>22.7</v>
      </c>
      <c r="T48" s="12">
        <v>3</v>
      </c>
      <c r="U48" s="5">
        <v>22.3</v>
      </c>
      <c r="V48" t="s">
        <v>258</v>
      </c>
      <c r="W48" s="1"/>
      <c r="X48" s="1"/>
      <c r="Y48" s="22" t="s">
        <v>33</v>
      </c>
      <c r="Z48" s="2">
        <v>9.33</v>
      </c>
      <c r="AA48" s="2"/>
      <c r="AB48" s="2"/>
      <c r="AC48" s="2">
        <v>14.33</v>
      </c>
      <c r="AD48" s="2">
        <v>11.33</v>
      </c>
      <c r="AE48" s="2">
        <v>19.8</v>
      </c>
      <c r="AF48" s="2">
        <v>21.77</v>
      </c>
      <c r="AG48" s="2">
        <v>22.23</v>
      </c>
      <c r="AH48" s="2">
        <v>41.17</v>
      </c>
      <c r="AI48" s="2">
        <v>40.17</v>
      </c>
      <c r="AJ48" s="2">
        <v>35.89</v>
      </c>
      <c r="AK48" s="2">
        <v>35.72</v>
      </c>
      <c r="AL48" s="2">
        <v>26.3</v>
      </c>
      <c r="AM48" s="2">
        <v>26.3</v>
      </c>
      <c r="AN48" s="2">
        <v>10.33</v>
      </c>
      <c r="AO48" s="2">
        <v>10.3</v>
      </c>
      <c r="AP48" s="2">
        <v>0</v>
      </c>
      <c r="AQ48" s="2">
        <v>0</v>
      </c>
      <c r="AR48" s="2">
        <v>0</v>
      </c>
      <c r="AS48" s="2">
        <v>0</v>
      </c>
      <c r="AT48" s="2">
        <v>325</v>
      </c>
      <c r="AU48" s="2"/>
      <c r="AV48" s="5">
        <v>36.979999999999997</v>
      </c>
      <c r="AW48" s="5">
        <v>22.2</v>
      </c>
      <c r="AX48" t="s">
        <v>258</v>
      </c>
      <c r="AY48" s="20">
        <f>SUM(AC48:AE48)/SUM(AC48:AS48)</f>
        <v>0.14402483842352048</v>
      </c>
      <c r="AZ48" s="20">
        <f>SUM(AC48:AD48)/SUM(AF48:AS48)</f>
        <v>9.4973721222888427E-2</v>
      </c>
      <c r="BA48" s="21">
        <f>SUM(AH48:AS48)/SUM(AC48:AS48)</f>
        <v>0.71657584590039303</v>
      </c>
      <c r="BB48" s="21">
        <f>(AC48+AD48)/SUM(AC48:AS48)</f>
        <v>8.1295146369281465E-2</v>
      </c>
    </row>
    <row r="49" spans="1:54" x14ac:dyDescent="0.35">
      <c r="A49" t="s">
        <v>60</v>
      </c>
      <c r="B49" t="s">
        <v>61</v>
      </c>
      <c r="C49" t="s">
        <v>62</v>
      </c>
      <c r="D49" t="s">
        <v>18</v>
      </c>
      <c r="E49" s="3">
        <v>0</v>
      </c>
      <c r="F49" s="3">
        <v>57</v>
      </c>
      <c r="G49" s="3">
        <v>11</v>
      </c>
      <c r="H49" s="3">
        <v>36</v>
      </c>
      <c r="I49" s="11">
        <v>4.5</v>
      </c>
      <c r="J49" s="11">
        <v>3.5</v>
      </c>
      <c r="K49" s="2">
        <v>3</v>
      </c>
      <c r="L49" s="2">
        <v>15</v>
      </c>
      <c r="M49" s="2">
        <v>8</v>
      </c>
      <c r="N49" s="2">
        <v>10</v>
      </c>
      <c r="O49" s="2">
        <v>3</v>
      </c>
      <c r="P49" s="2">
        <v>0</v>
      </c>
      <c r="Q49" s="2">
        <v>0</v>
      </c>
      <c r="R49" s="10">
        <v>29.22</v>
      </c>
      <c r="S49" s="10">
        <v>15.28</v>
      </c>
      <c r="T49" s="12">
        <v>0</v>
      </c>
      <c r="V49" t="s">
        <v>60</v>
      </c>
      <c r="W49" s="3">
        <v>480</v>
      </c>
      <c r="X49" s="3">
        <v>530</v>
      </c>
      <c r="Y49" s="22" t="s">
        <v>58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X49" t="s">
        <v>60</v>
      </c>
      <c r="AY49" s="25"/>
      <c r="AZ49" s="20"/>
      <c r="BA49" s="20"/>
    </row>
    <row r="50" spans="1:54" x14ac:dyDescent="0.35">
      <c r="A50" t="s">
        <v>63</v>
      </c>
      <c r="B50" t="s">
        <v>64</v>
      </c>
      <c r="C50" t="s">
        <v>65</v>
      </c>
      <c r="D50" t="s">
        <v>18</v>
      </c>
      <c r="E50" s="3">
        <v>0</v>
      </c>
      <c r="F50" s="3">
        <v>75</v>
      </c>
      <c r="G50" s="3">
        <v>21</v>
      </c>
      <c r="H50" s="3">
        <v>54</v>
      </c>
      <c r="I50" s="2">
        <v>10</v>
      </c>
      <c r="J50" s="2">
        <v>3</v>
      </c>
      <c r="K50" s="2">
        <v>8</v>
      </c>
      <c r="L50" s="2">
        <v>13</v>
      </c>
      <c r="M50" s="2">
        <v>13</v>
      </c>
      <c r="N50" s="2">
        <v>6</v>
      </c>
      <c r="O50" s="2">
        <v>7</v>
      </c>
      <c r="P50" s="2">
        <v>7</v>
      </c>
      <c r="Q50" s="2">
        <v>6</v>
      </c>
      <c r="R50" s="10">
        <v>34.83</v>
      </c>
      <c r="S50" s="10">
        <v>25</v>
      </c>
      <c r="T50" s="12">
        <v>0</v>
      </c>
      <c r="V50" t="s">
        <v>63</v>
      </c>
      <c r="W50" s="3">
        <v>480</v>
      </c>
      <c r="X50" s="3">
        <v>530</v>
      </c>
      <c r="Y50" s="22" t="s">
        <v>58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X50" t="s">
        <v>63</v>
      </c>
      <c r="AY50" s="25"/>
      <c r="AZ50" s="20"/>
      <c r="BA50" s="20"/>
    </row>
    <row r="51" spans="1:54" x14ac:dyDescent="0.35">
      <c r="A51" t="s">
        <v>202</v>
      </c>
      <c r="B51" t="s">
        <v>203</v>
      </c>
      <c r="C51" t="s">
        <v>205</v>
      </c>
      <c r="D51" t="s">
        <v>18</v>
      </c>
      <c r="E51" s="3">
        <v>0</v>
      </c>
      <c r="F51" s="3">
        <v>35</v>
      </c>
      <c r="G51" s="3"/>
      <c r="H51" s="3"/>
      <c r="I51" s="2">
        <v>1</v>
      </c>
      <c r="J51" s="2">
        <v>0</v>
      </c>
      <c r="K51" s="2">
        <v>3</v>
      </c>
      <c r="L51" s="2">
        <v>9.6999999999999993</v>
      </c>
      <c r="M51" s="2">
        <v>8</v>
      </c>
      <c r="N51" s="2">
        <v>5.2</v>
      </c>
      <c r="O51" s="2">
        <v>4.2</v>
      </c>
      <c r="P51" s="2">
        <v>1.3</v>
      </c>
      <c r="Q51" s="2">
        <v>2</v>
      </c>
      <c r="R51" s="10">
        <v>37.1</v>
      </c>
      <c r="S51" s="10">
        <v>20.2</v>
      </c>
      <c r="T51" s="12">
        <v>0</v>
      </c>
      <c r="V51" t="s">
        <v>202</v>
      </c>
      <c r="W51" s="1"/>
      <c r="X51" s="1"/>
      <c r="Y51" s="22" t="s">
        <v>33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X51" t="s">
        <v>202</v>
      </c>
      <c r="AY51" s="25"/>
      <c r="AZ51" s="20"/>
      <c r="BA51" s="20"/>
    </row>
    <row r="52" spans="1:54" x14ac:dyDescent="0.35">
      <c r="A52" t="s">
        <v>206</v>
      </c>
      <c r="B52" t="s">
        <v>204</v>
      </c>
      <c r="C52" t="s">
        <v>205</v>
      </c>
      <c r="D52" t="s">
        <v>18</v>
      </c>
      <c r="E52" s="3">
        <v>0</v>
      </c>
      <c r="F52" s="3">
        <v>32</v>
      </c>
      <c r="G52" s="3"/>
      <c r="H52" s="3"/>
      <c r="I52" s="2">
        <v>2</v>
      </c>
      <c r="J52" s="2">
        <v>1</v>
      </c>
      <c r="K52" s="2">
        <v>1</v>
      </c>
      <c r="L52" s="2">
        <v>7.5</v>
      </c>
      <c r="M52" s="2">
        <v>8.5</v>
      </c>
      <c r="N52" s="2">
        <v>6</v>
      </c>
      <c r="O52" s="2">
        <v>2.5</v>
      </c>
      <c r="P52" s="2">
        <v>1.4</v>
      </c>
      <c r="Q52" s="2">
        <v>1.8</v>
      </c>
      <c r="R52" s="10">
        <v>36.369999999999997</v>
      </c>
      <c r="S52" s="10">
        <v>20.38</v>
      </c>
      <c r="T52" s="12">
        <v>0</v>
      </c>
      <c r="V52" t="s">
        <v>206</v>
      </c>
      <c r="W52" s="1"/>
      <c r="X52" s="1"/>
      <c r="Y52" s="22" t="s">
        <v>33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X52" t="s">
        <v>206</v>
      </c>
      <c r="AY52" s="25"/>
      <c r="AZ52" s="20"/>
      <c r="BA52" s="20"/>
    </row>
    <row r="53" spans="1:54" x14ac:dyDescent="0.35">
      <c r="A53" t="s">
        <v>164</v>
      </c>
      <c r="B53" t="s">
        <v>300</v>
      </c>
      <c r="C53" t="s">
        <v>165</v>
      </c>
      <c r="D53" t="s">
        <v>18</v>
      </c>
      <c r="E53" s="3">
        <v>0</v>
      </c>
      <c r="F53" s="3">
        <v>152</v>
      </c>
      <c r="G53" s="3">
        <v>35</v>
      </c>
      <c r="H53" s="3">
        <v>117</v>
      </c>
      <c r="I53" s="2">
        <v>19</v>
      </c>
      <c r="J53" s="2">
        <v>8.3000000000000007</v>
      </c>
      <c r="K53" s="2">
        <v>7.8</v>
      </c>
      <c r="L53" s="2">
        <v>19.600000000000001</v>
      </c>
      <c r="M53" s="2">
        <v>15.4</v>
      </c>
      <c r="N53" s="2">
        <v>19.899999999999999</v>
      </c>
      <c r="O53" s="2">
        <v>29</v>
      </c>
      <c r="P53" s="2">
        <v>20.2</v>
      </c>
      <c r="Q53" s="2">
        <v>10.7</v>
      </c>
      <c r="R53" s="10">
        <v>39.5</v>
      </c>
      <c r="S53" s="10">
        <v>29.09</v>
      </c>
      <c r="T53" s="12">
        <v>1</v>
      </c>
      <c r="U53" s="5">
        <v>29.3</v>
      </c>
      <c r="V53" t="s">
        <v>164</v>
      </c>
      <c r="W53" s="3">
        <v>600</v>
      </c>
      <c r="X53" s="3">
        <v>670</v>
      </c>
      <c r="Y53" s="22" t="s">
        <v>33</v>
      </c>
      <c r="Z53" s="2"/>
      <c r="AA53" s="2">
        <v>4</v>
      </c>
      <c r="AB53" s="2">
        <v>8.5</v>
      </c>
      <c r="AC53" s="2">
        <v>8.8000000000000007</v>
      </c>
      <c r="AD53" s="2">
        <v>8</v>
      </c>
      <c r="AE53" s="2">
        <v>7.8</v>
      </c>
      <c r="AF53" s="2">
        <v>13.8</v>
      </c>
      <c r="AG53" s="2">
        <v>5.9</v>
      </c>
      <c r="AH53" s="2">
        <v>7.7</v>
      </c>
      <c r="AI53" s="2">
        <v>7.7</v>
      </c>
      <c r="AJ53" s="2">
        <v>9.6999999999999993</v>
      </c>
      <c r="AK53" s="2">
        <v>10.199999999999999</v>
      </c>
      <c r="AL53" s="2">
        <v>14.3</v>
      </c>
      <c r="AM53" s="2">
        <v>14.6</v>
      </c>
      <c r="AN53" s="2">
        <v>9.6</v>
      </c>
      <c r="AO53" s="2">
        <v>10.5</v>
      </c>
      <c r="AP53" s="2">
        <v>7.3</v>
      </c>
      <c r="AQ53" s="2">
        <v>3.5</v>
      </c>
      <c r="AR53" s="2">
        <v>0</v>
      </c>
      <c r="AS53" s="2">
        <v>0</v>
      </c>
      <c r="AT53" s="2">
        <f>SUM(Z53:AS53)</f>
        <v>151.9</v>
      </c>
      <c r="AU53" s="2"/>
      <c r="AV53" s="5">
        <v>39.049999999999997</v>
      </c>
      <c r="AW53" s="5">
        <v>28.85</v>
      </c>
      <c r="AX53" t="s">
        <v>164</v>
      </c>
      <c r="AY53" s="20">
        <f>SUM(AC53:AE53)/SUM(AC53:AS53)</f>
        <v>0.17647058823529413</v>
      </c>
      <c r="AZ53" s="20">
        <f>SUM(AC53:AD53)/SUM(AF53:AS53)</f>
        <v>0.14634146341463417</v>
      </c>
      <c r="BA53" s="21">
        <f>SUM(AH53:AS53)/SUM(AC53:AS53)</f>
        <v>0.68220946915351488</v>
      </c>
      <c r="BB53" s="21">
        <f>(AC53+AD53)/SUM(AC53:AS53)</f>
        <v>0.12051649928263988</v>
      </c>
    </row>
    <row r="54" spans="1:54" x14ac:dyDescent="0.35">
      <c r="A54" t="s">
        <v>66</v>
      </c>
      <c r="B54" t="s">
        <v>67</v>
      </c>
      <c r="C54" t="s">
        <v>68</v>
      </c>
      <c r="D54" t="s">
        <v>18</v>
      </c>
      <c r="E54" s="3">
        <v>0</v>
      </c>
      <c r="F54" s="3">
        <v>511</v>
      </c>
      <c r="G54" s="3">
        <v>129</v>
      </c>
      <c r="H54" s="3">
        <v>382</v>
      </c>
      <c r="I54" s="2">
        <v>47.4</v>
      </c>
      <c r="J54" s="2">
        <v>51</v>
      </c>
      <c r="K54" s="2">
        <v>31</v>
      </c>
      <c r="L54" s="2">
        <v>175.4</v>
      </c>
      <c r="M54" s="2">
        <v>114.4</v>
      </c>
      <c r="N54" s="2">
        <v>70.900000000000006</v>
      </c>
      <c r="O54" s="2">
        <v>17.899999999999999</v>
      </c>
      <c r="P54" s="2">
        <v>1.2</v>
      </c>
      <c r="Q54" s="2">
        <v>1.2</v>
      </c>
      <c r="R54" s="10">
        <v>27.35</v>
      </c>
      <c r="S54" s="10">
        <v>13.42</v>
      </c>
      <c r="T54" s="12">
        <v>2</v>
      </c>
      <c r="U54" s="5">
        <v>14.88</v>
      </c>
      <c r="V54" t="s">
        <v>66</v>
      </c>
      <c r="W54" s="3">
        <v>585</v>
      </c>
      <c r="X54" s="3">
        <v>705</v>
      </c>
      <c r="Y54" s="22" t="s">
        <v>33</v>
      </c>
      <c r="Z54" s="2"/>
      <c r="AA54" s="2">
        <v>7.6</v>
      </c>
      <c r="AB54" s="2">
        <v>31.6</v>
      </c>
      <c r="AC54" s="2">
        <v>30</v>
      </c>
      <c r="AD54" s="2">
        <v>29.8</v>
      </c>
      <c r="AE54" s="2">
        <v>31</v>
      </c>
      <c r="AF54" s="2">
        <v>87.7</v>
      </c>
      <c r="AG54" s="2">
        <v>87.7</v>
      </c>
      <c r="AH54" s="2">
        <v>57.2</v>
      </c>
      <c r="AI54" s="2">
        <v>57.2</v>
      </c>
      <c r="AJ54" s="2">
        <v>35.5</v>
      </c>
      <c r="AK54" s="2">
        <v>35.5</v>
      </c>
      <c r="AL54" s="2">
        <v>9</v>
      </c>
      <c r="AM54" s="2">
        <v>9</v>
      </c>
      <c r="AN54" s="2">
        <v>0.6</v>
      </c>
      <c r="AO54" s="2">
        <v>0.6</v>
      </c>
      <c r="AP54" s="2">
        <v>0.6</v>
      </c>
      <c r="AQ54" s="2">
        <v>0.6</v>
      </c>
      <c r="AR54" s="2">
        <v>0</v>
      </c>
      <c r="AS54" s="2">
        <v>0</v>
      </c>
      <c r="AT54" s="2">
        <f>SUM(Z54:AS54)</f>
        <v>511.20000000000005</v>
      </c>
      <c r="AU54" s="2"/>
      <c r="AV54" s="5">
        <v>27.31</v>
      </c>
      <c r="AW54" s="5">
        <v>13.43</v>
      </c>
      <c r="AX54" t="s">
        <v>66</v>
      </c>
      <c r="AY54" s="20">
        <f>SUM(AC54:AE54)/SUM(AC54:AS54)</f>
        <v>0.19237288135593217</v>
      </c>
      <c r="AZ54" s="20">
        <f>SUM(AC54:AD54)/SUM(AF54:AS54)</f>
        <v>0.1568730325288562</v>
      </c>
      <c r="BA54" s="21">
        <f>SUM(AH54:AS54)/SUM(AC54:AS54)</f>
        <v>0.4360169491525423</v>
      </c>
      <c r="BB54" s="21">
        <f>(AC54+AD54)/SUM(AC54:AS54)</f>
        <v>0.12669491525423726</v>
      </c>
    </row>
    <row r="55" spans="1:54" x14ac:dyDescent="0.35">
      <c r="A55" t="s">
        <v>69</v>
      </c>
      <c r="B55" t="s">
        <v>70</v>
      </c>
      <c r="C55" t="s">
        <v>71</v>
      </c>
      <c r="D55" t="s">
        <v>18</v>
      </c>
      <c r="E55" s="3">
        <v>0</v>
      </c>
      <c r="F55" s="3">
        <v>175</v>
      </c>
      <c r="G55" s="3">
        <v>49</v>
      </c>
      <c r="H55" s="3">
        <v>126</v>
      </c>
      <c r="I55" s="2">
        <v>34.200000000000003</v>
      </c>
      <c r="J55" s="2">
        <v>11</v>
      </c>
      <c r="K55" s="2">
        <v>4.3</v>
      </c>
      <c r="L55" s="2">
        <v>18.399999999999999</v>
      </c>
      <c r="M55" s="2">
        <v>28.8</v>
      </c>
      <c r="N55" s="2">
        <v>29.1</v>
      </c>
      <c r="O55" s="2">
        <v>26.2</v>
      </c>
      <c r="P55" s="2">
        <v>13.6</v>
      </c>
      <c r="Q55" s="2">
        <v>7.3</v>
      </c>
      <c r="R55" s="10">
        <v>34.46</v>
      </c>
      <c r="S55" s="10">
        <v>25.79</v>
      </c>
      <c r="T55" s="12">
        <v>0</v>
      </c>
      <c r="U55" s="5">
        <v>25.77</v>
      </c>
      <c r="V55" t="s">
        <v>69</v>
      </c>
      <c r="W55" s="3">
        <v>550</v>
      </c>
      <c r="X55" s="3">
        <v>670</v>
      </c>
      <c r="Y55" s="22" t="s">
        <v>29</v>
      </c>
      <c r="Z55" s="2"/>
      <c r="AA55" s="2">
        <v>10</v>
      </c>
      <c r="AB55" s="2">
        <v>14.4</v>
      </c>
      <c r="AC55" s="2">
        <v>16.3</v>
      </c>
      <c r="AD55" s="2">
        <v>6.7</v>
      </c>
      <c r="AE55" s="2">
        <v>4.3</v>
      </c>
      <c r="AF55" s="2">
        <v>4.7</v>
      </c>
      <c r="AG55" s="2">
        <v>13.6</v>
      </c>
      <c r="AH55" s="2">
        <v>15.6</v>
      </c>
      <c r="AI55" s="2">
        <v>13.2</v>
      </c>
      <c r="AJ55" s="2">
        <v>14.6</v>
      </c>
      <c r="AK55" s="2">
        <v>14.5</v>
      </c>
      <c r="AL55" s="2">
        <v>15.6</v>
      </c>
      <c r="AM55" s="2">
        <v>10.6</v>
      </c>
      <c r="AN55" s="2">
        <v>8</v>
      </c>
      <c r="AO55" s="2">
        <v>5.6</v>
      </c>
      <c r="AP55" s="2">
        <v>4.4000000000000004</v>
      </c>
      <c r="AQ55" s="2">
        <v>2.9</v>
      </c>
      <c r="AR55" s="2">
        <v>0</v>
      </c>
      <c r="AS55" s="2">
        <v>0</v>
      </c>
      <c r="AT55" s="2">
        <f>SUM(Z55:AS55)</f>
        <v>175</v>
      </c>
      <c r="AU55" s="2"/>
      <c r="AV55" s="5">
        <v>34.049999999999997</v>
      </c>
      <c r="AW55" s="5">
        <v>25.75</v>
      </c>
      <c r="AX55" t="s">
        <v>69</v>
      </c>
      <c r="AY55" s="20">
        <f>SUM(AC55:AE55)/SUM(AC55:AS55)</f>
        <v>0.18127490039840638</v>
      </c>
      <c r="AZ55" s="20">
        <f>SUM(AC55:AD55)/SUM(AF55:AS55)</f>
        <v>0.18653690186536903</v>
      </c>
      <c r="BA55" s="21">
        <f>SUM(AH55:AS55)/SUM(AC55:AS55)</f>
        <v>0.6972111553784861</v>
      </c>
      <c r="BB55" s="21">
        <f>(AC55+AD55)/SUM(AC55:AS55)</f>
        <v>0.15272244355909695</v>
      </c>
    </row>
    <row r="56" spans="1:54" x14ac:dyDescent="0.35">
      <c r="A56" t="s">
        <v>72</v>
      </c>
      <c r="B56" t="s">
        <v>73</v>
      </c>
      <c r="C56" t="s">
        <v>74</v>
      </c>
      <c r="D56" t="s">
        <v>18</v>
      </c>
      <c r="E56" s="3">
        <v>0</v>
      </c>
      <c r="F56" s="3">
        <v>241</v>
      </c>
      <c r="G56" s="3">
        <v>53</v>
      </c>
      <c r="H56" s="3">
        <v>185</v>
      </c>
      <c r="I56" s="2">
        <v>18</v>
      </c>
      <c r="J56" s="2">
        <v>10.3</v>
      </c>
      <c r="K56" s="2">
        <v>24.5</v>
      </c>
      <c r="L56" s="2">
        <v>69.599999999999994</v>
      </c>
      <c r="M56" s="2">
        <v>47.7</v>
      </c>
      <c r="N56" s="2">
        <v>38.1</v>
      </c>
      <c r="O56" s="2">
        <v>12.7</v>
      </c>
      <c r="P56" s="2">
        <v>8.3000000000000007</v>
      </c>
      <c r="Q56" s="2">
        <v>6.9</v>
      </c>
      <c r="R56" s="10">
        <v>31.63</v>
      </c>
      <c r="S56" s="10">
        <v>17.53</v>
      </c>
      <c r="T56" s="12">
        <v>2</v>
      </c>
      <c r="U56" s="5">
        <v>18.850000000000001</v>
      </c>
      <c r="V56" t="s">
        <v>72</v>
      </c>
      <c r="W56" s="3">
        <v>580</v>
      </c>
      <c r="X56" s="3">
        <v>740</v>
      </c>
      <c r="Y56" s="22" t="s">
        <v>19</v>
      </c>
      <c r="Z56" s="2"/>
      <c r="AA56" s="2">
        <v>3.3</v>
      </c>
      <c r="AB56" s="2">
        <v>11.9</v>
      </c>
      <c r="AC56" s="2">
        <v>9.5</v>
      </c>
      <c r="AD56" s="2">
        <v>5.5</v>
      </c>
      <c r="AE56" s="2">
        <v>24.5</v>
      </c>
      <c r="AF56" s="2">
        <v>31.6</v>
      </c>
      <c r="AG56" s="2">
        <v>38</v>
      </c>
      <c r="AH56" s="2">
        <v>25.5</v>
      </c>
      <c r="AI56" s="2">
        <v>22.2</v>
      </c>
      <c r="AJ56" s="2">
        <v>22.2</v>
      </c>
      <c r="AK56" s="2">
        <v>15.9</v>
      </c>
      <c r="AL56" s="2">
        <v>8.9</v>
      </c>
      <c r="AM56" s="2">
        <v>3.8</v>
      </c>
      <c r="AN56" s="2">
        <v>4.8</v>
      </c>
      <c r="AO56" s="2">
        <v>3.5</v>
      </c>
      <c r="AP56" s="2">
        <v>3.5</v>
      </c>
      <c r="AQ56" s="2">
        <v>3.5</v>
      </c>
      <c r="AR56" s="2">
        <v>0</v>
      </c>
      <c r="AS56" s="2">
        <v>0</v>
      </c>
      <c r="AT56" s="2">
        <f>SUM(Z56:AS56)</f>
        <v>238.10000000000002</v>
      </c>
      <c r="AU56" s="2"/>
      <c r="AV56" s="5">
        <v>31.33</v>
      </c>
      <c r="AW56" s="5">
        <v>17.420000000000002</v>
      </c>
      <c r="AX56" t="s">
        <v>72</v>
      </c>
      <c r="AY56" s="20">
        <f>SUM(AC56:AE56)/SUM(AC56:AS56)</f>
        <v>0.177209510991476</v>
      </c>
      <c r="AZ56" s="20">
        <f>SUM(AC56:AD56)/SUM(AF56:AS56)</f>
        <v>8.1788440567066509E-2</v>
      </c>
      <c r="BA56" s="21">
        <f>SUM(AH56:AS56)/SUM(AC56:AS56)</f>
        <v>0.51054284432480934</v>
      </c>
      <c r="BB56" s="21">
        <f>(AC56+AD56)/SUM(AC56:AS56)</f>
        <v>6.7294751009421269E-2</v>
      </c>
    </row>
    <row r="57" spans="1:54" x14ac:dyDescent="0.35">
      <c r="A57" t="s">
        <v>75</v>
      </c>
      <c r="B57" t="s">
        <v>75</v>
      </c>
      <c r="C57" t="s">
        <v>76</v>
      </c>
      <c r="D57" t="s">
        <v>18</v>
      </c>
      <c r="E57" s="3">
        <v>0</v>
      </c>
      <c r="F57" s="3">
        <v>98</v>
      </c>
      <c r="G57" s="3">
        <v>33</v>
      </c>
      <c r="H57" s="3">
        <v>65</v>
      </c>
      <c r="I57" s="2">
        <v>15.3</v>
      </c>
      <c r="J57" s="2">
        <v>13.3</v>
      </c>
      <c r="K57" s="2">
        <v>5.0999999999999996</v>
      </c>
      <c r="L57" s="2">
        <v>21.4</v>
      </c>
      <c r="M57" s="2">
        <v>17.399999999999999</v>
      </c>
      <c r="N57" s="2">
        <v>16.3</v>
      </c>
      <c r="O57" s="2">
        <v>4.0999999999999996</v>
      </c>
      <c r="P57" s="2">
        <v>3.1</v>
      </c>
      <c r="Q57" s="2">
        <v>0</v>
      </c>
      <c r="R57" s="10">
        <v>21.97</v>
      </c>
      <c r="S57" s="10">
        <v>13.25</v>
      </c>
      <c r="T57" s="12">
        <v>0</v>
      </c>
      <c r="V57" t="s">
        <v>75</v>
      </c>
      <c r="W57" s="3">
        <v>550</v>
      </c>
      <c r="X57" s="3">
        <v>705</v>
      </c>
      <c r="Y57" s="22" t="s">
        <v>29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X57" t="s">
        <v>75</v>
      </c>
      <c r="AY57" s="25"/>
      <c r="AZ57" s="20"/>
      <c r="BA57" s="20"/>
    </row>
    <row r="58" spans="1:54" x14ac:dyDescent="0.35">
      <c r="A58" t="s">
        <v>77</v>
      </c>
      <c r="B58" t="s">
        <v>78</v>
      </c>
      <c r="C58" t="s">
        <v>50</v>
      </c>
      <c r="D58" t="s">
        <v>18</v>
      </c>
      <c r="E58" s="3">
        <v>0</v>
      </c>
      <c r="F58" s="3">
        <v>430</v>
      </c>
      <c r="G58" s="3">
        <v>103</v>
      </c>
      <c r="H58" s="3">
        <v>329</v>
      </c>
      <c r="I58" s="11">
        <v>35.700000000000003</v>
      </c>
      <c r="J58" s="11">
        <v>27.3</v>
      </c>
      <c r="K58" s="2">
        <v>40</v>
      </c>
      <c r="L58" s="2">
        <v>47</v>
      </c>
      <c r="M58" s="2">
        <v>53</v>
      </c>
      <c r="N58" s="2">
        <v>40</v>
      </c>
      <c r="O58" s="2">
        <v>26</v>
      </c>
      <c r="P58" s="2">
        <v>17</v>
      </c>
      <c r="Q58" s="2">
        <v>9</v>
      </c>
      <c r="R58" s="10">
        <v>30.96</v>
      </c>
      <c r="S58" s="10">
        <v>21.88</v>
      </c>
      <c r="T58" s="12">
        <v>2</v>
      </c>
      <c r="V58" t="s">
        <v>77</v>
      </c>
      <c r="W58" s="3">
        <v>530</v>
      </c>
      <c r="X58" s="3">
        <v>670</v>
      </c>
      <c r="Y58" s="22" t="s">
        <v>29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X58" t="s">
        <v>77</v>
      </c>
      <c r="AY58" s="25"/>
      <c r="AZ58" s="20"/>
      <c r="BA58" s="20"/>
    </row>
    <row r="59" spans="1:54" x14ac:dyDescent="0.35">
      <c r="A59" t="s">
        <v>280</v>
      </c>
      <c r="B59" t="s">
        <v>280</v>
      </c>
      <c r="C59" t="s">
        <v>281</v>
      </c>
      <c r="D59" t="s">
        <v>18</v>
      </c>
      <c r="E59" s="3">
        <v>0</v>
      </c>
      <c r="G59" s="3">
        <f>SUM(I59:K59)</f>
        <v>50</v>
      </c>
      <c r="H59" s="3">
        <f>SUM(K59:Q59)</f>
        <v>101</v>
      </c>
      <c r="I59" s="11">
        <v>24.5</v>
      </c>
      <c r="J59" s="11">
        <v>16.5</v>
      </c>
      <c r="K59" s="11">
        <v>9</v>
      </c>
      <c r="L59" s="2">
        <v>20</v>
      </c>
      <c r="M59" s="2">
        <v>22</v>
      </c>
      <c r="N59" s="2">
        <v>27</v>
      </c>
      <c r="O59" s="2">
        <v>15</v>
      </c>
      <c r="P59" s="2">
        <v>7</v>
      </c>
      <c r="Q59" s="2">
        <v>1</v>
      </c>
      <c r="R59" s="10">
        <v>30.13</v>
      </c>
      <c r="S59" s="10">
        <v>21.43</v>
      </c>
      <c r="T59" s="12">
        <v>0</v>
      </c>
      <c r="V59" t="s">
        <v>280</v>
      </c>
      <c r="W59" s="1"/>
      <c r="X59" s="1"/>
      <c r="Y59" s="22" t="s">
        <v>19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X59" t="s">
        <v>280</v>
      </c>
      <c r="AY59" s="25"/>
      <c r="AZ59" s="20"/>
      <c r="BA59" s="20"/>
    </row>
    <row r="60" spans="1:54" x14ac:dyDescent="0.35">
      <c r="A60" t="s">
        <v>225</v>
      </c>
      <c r="B60" t="s">
        <v>226</v>
      </c>
      <c r="C60" t="s">
        <v>227</v>
      </c>
      <c r="D60" t="s">
        <v>18</v>
      </c>
      <c r="E60" s="3">
        <v>0</v>
      </c>
      <c r="F60" s="3">
        <v>299</v>
      </c>
      <c r="G60" s="3">
        <v>42</v>
      </c>
      <c r="H60" s="3">
        <v>257</v>
      </c>
      <c r="I60" s="2">
        <v>20</v>
      </c>
      <c r="J60" s="2">
        <v>14</v>
      </c>
      <c r="K60" s="2">
        <v>8</v>
      </c>
      <c r="L60" s="2">
        <v>31</v>
      </c>
      <c r="M60" s="2">
        <v>36</v>
      </c>
      <c r="N60" s="2">
        <v>41</v>
      </c>
      <c r="O60" s="2">
        <v>35</v>
      </c>
      <c r="P60" s="2">
        <v>15</v>
      </c>
      <c r="Q60" s="2">
        <v>14</v>
      </c>
      <c r="R60" s="10">
        <v>38.35</v>
      </c>
      <c r="S60" s="10">
        <v>25.35</v>
      </c>
      <c r="T60" s="12">
        <v>0</v>
      </c>
      <c r="U60" s="5">
        <v>24.75</v>
      </c>
      <c r="V60" t="s">
        <v>225</v>
      </c>
      <c r="W60" s="1"/>
      <c r="X60" s="1"/>
      <c r="Y60" s="22" t="s">
        <v>29</v>
      </c>
      <c r="Z60" s="2">
        <v>12.6</v>
      </c>
      <c r="AA60" s="2"/>
      <c r="AB60" s="2"/>
      <c r="AC60" s="2">
        <v>18</v>
      </c>
      <c r="AD60" s="2">
        <v>6.9</v>
      </c>
      <c r="AE60" s="2">
        <v>8.8000000000000007</v>
      </c>
      <c r="AF60" s="2">
        <v>25.6</v>
      </c>
      <c r="AG60" s="2">
        <v>24</v>
      </c>
      <c r="AH60" s="2">
        <v>24.8</v>
      </c>
      <c r="AI60" s="2">
        <v>27.7</v>
      </c>
      <c r="AJ60" s="2">
        <v>33.700000000000003</v>
      </c>
      <c r="AK60" s="2">
        <v>28.4</v>
      </c>
      <c r="AL60" s="2">
        <v>29.7</v>
      </c>
      <c r="AM60" s="2">
        <v>25.9</v>
      </c>
      <c r="AN60" s="2">
        <v>15.5</v>
      </c>
      <c r="AO60" s="2">
        <v>11.2</v>
      </c>
      <c r="AP60" s="2">
        <v>7.8</v>
      </c>
      <c r="AQ60" s="2">
        <v>0.6</v>
      </c>
      <c r="AR60" s="2">
        <v>0</v>
      </c>
      <c r="AS60" s="2">
        <v>0</v>
      </c>
      <c r="AT60" s="2">
        <v>298</v>
      </c>
      <c r="AU60" s="2"/>
      <c r="AV60" s="5">
        <v>38.67</v>
      </c>
      <c r="AW60" s="5">
        <v>24.12</v>
      </c>
      <c r="AX60" t="s">
        <v>225</v>
      </c>
      <c r="AY60" s="20">
        <f>SUM(AC60:AE60)/SUM(AC60:AS60)</f>
        <v>0.11677061677061677</v>
      </c>
      <c r="AZ60" s="20">
        <f>SUM(AC60:AD60)/SUM(AF60:AS60)</f>
        <v>9.7685366810513916E-2</v>
      </c>
      <c r="BA60" s="21">
        <f>SUM(AH60:AS60)/SUM(AC60:AS60)</f>
        <v>0.71136521136521125</v>
      </c>
      <c r="BB60" s="21">
        <f>(AC60+AD60)/SUM(AC60:AS60)</f>
        <v>8.6278586278586269E-2</v>
      </c>
    </row>
    <row r="61" spans="1:54" x14ac:dyDescent="0.35">
      <c r="A61" t="s">
        <v>224</v>
      </c>
      <c r="B61" t="s">
        <v>79</v>
      </c>
      <c r="C61" t="s">
        <v>80</v>
      </c>
      <c r="D61" t="s">
        <v>18</v>
      </c>
      <c r="E61" s="3">
        <v>0</v>
      </c>
      <c r="F61" s="3">
        <v>584</v>
      </c>
      <c r="G61" s="3">
        <v>167</v>
      </c>
      <c r="H61" s="3">
        <v>417</v>
      </c>
      <c r="I61" s="2">
        <v>82.1</v>
      </c>
      <c r="J61" s="2">
        <v>67.5</v>
      </c>
      <c r="K61" s="2">
        <v>28.7</v>
      </c>
      <c r="L61" s="2">
        <v>67.7</v>
      </c>
      <c r="M61" s="2">
        <v>79.599999999999994</v>
      </c>
      <c r="N61" s="2">
        <v>99.4</v>
      </c>
      <c r="O61" s="2">
        <v>95.7</v>
      </c>
      <c r="P61" s="2">
        <v>52</v>
      </c>
      <c r="Q61" s="2">
        <v>17.8</v>
      </c>
      <c r="R61" s="10">
        <v>34.57</v>
      </c>
      <c r="S61" s="10">
        <v>25.92</v>
      </c>
      <c r="T61" s="12">
        <v>0</v>
      </c>
      <c r="U61" s="5">
        <v>26.23</v>
      </c>
      <c r="V61" t="s">
        <v>224</v>
      </c>
      <c r="W61" s="3">
        <v>530</v>
      </c>
      <c r="X61" s="3">
        <v>700</v>
      </c>
      <c r="Y61" s="22" t="s">
        <v>29</v>
      </c>
      <c r="Z61" s="2"/>
      <c r="AA61" s="2">
        <v>14.4</v>
      </c>
      <c r="AB61" s="2">
        <v>51.7</v>
      </c>
      <c r="AC61" s="2">
        <v>58.4</v>
      </c>
      <c r="AD61" s="2">
        <v>30.1</v>
      </c>
      <c r="AE61" s="2">
        <v>17.100000000000001</v>
      </c>
      <c r="AF61" s="2">
        <v>34.9</v>
      </c>
      <c r="AG61" s="2">
        <v>32.799999999999997</v>
      </c>
      <c r="AH61" s="2">
        <v>39</v>
      </c>
      <c r="AI61" s="2">
        <v>40.9</v>
      </c>
      <c r="AJ61" s="2">
        <v>51.7</v>
      </c>
      <c r="AK61" s="2">
        <v>48.2</v>
      </c>
      <c r="AL61" s="2">
        <v>53</v>
      </c>
      <c r="AM61" s="2">
        <v>42.9</v>
      </c>
      <c r="AN61" s="2">
        <v>25.7</v>
      </c>
      <c r="AO61" s="2">
        <v>26.2</v>
      </c>
      <c r="AP61" s="2">
        <v>11</v>
      </c>
      <c r="AQ61" s="2">
        <v>6.8</v>
      </c>
      <c r="AR61" s="2">
        <v>0</v>
      </c>
      <c r="AS61" s="2">
        <v>0</v>
      </c>
      <c r="AT61" s="2">
        <f>SUM(Z61:AS61)</f>
        <v>584.79999999999995</v>
      </c>
      <c r="AU61" s="2"/>
      <c r="AV61" s="5">
        <v>34.479999999999997</v>
      </c>
      <c r="AW61" s="5">
        <v>25.81</v>
      </c>
      <c r="AX61" t="s">
        <v>224</v>
      </c>
      <c r="AY61" s="20">
        <f>SUM(AC61:AE61)/SUM(AC61:AS61)</f>
        <v>0.20358588779641412</v>
      </c>
      <c r="AZ61" s="20">
        <f>SUM(AC61:AD61)/SUM(AF61:AS61)</f>
        <v>0.2142338416848221</v>
      </c>
      <c r="BA61" s="21">
        <f>SUM(AH61:AS61)/SUM(AC61:AS61)</f>
        <v>0.66589550800077124</v>
      </c>
      <c r="BB61" s="21">
        <f>(AC61+AD61)/SUM(AC61:AS61)</f>
        <v>0.17061885482938116</v>
      </c>
    </row>
    <row r="62" spans="1:54" x14ac:dyDescent="0.35">
      <c r="A62" t="s">
        <v>81</v>
      </c>
      <c r="B62" t="s">
        <v>82</v>
      </c>
      <c r="C62" t="s">
        <v>83</v>
      </c>
      <c r="D62" t="s">
        <v>18</v>
      </c>
      <c r="E62" s="3">
        <v>0</v>
      </c>
      <c r="F62" s="3">
        <v>39</v>
      </c>
      <c r="G62" s="3">
        <v>7</v>
      </c>
      <c r="H62" s="3">
        <v>32</v>
      </c>
      <c r="I62" s="2">
        <v>3</v>
      </c>
      <c r="J62" s="2">
        <v>4</v>
      </c>
      <c r="K62" s="2">
        <v>0</v>
      </c>
      <c r="L62" s="2">
        <v>6</v>
      </c>
      <c r="M62" s="2">
        <v>4</v>
      </c>
      <c r="N62" s="2">
        <v>6</v>
      </c>
      <c r="O62" s="2">
        <v>4</v>
      </c>
      <c r="P62" s="2">
        <v>12</v>
      </c>
      <c r="Q62" s="2">
        <v>0</v>
      </c>
      <c r="R62" s="10">
        <v>41.35</v>
      </c>
      <c r="S62" s="10">
        <v>28.75</v>
      </c>
      <c r="T62" s="12">
        <v>0</v>
      </c>
      <c r="V62" t="s">
        <v>81</v>
      </c>
      <c r="W62" s="3">
        <v>630</v>
      </c>
      <c r="X62" s="3">
        <v>700</v>
      </c>
      <c r="Y62" s="22" t="s">
        <v>33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X62" t="s">
        <v>81</v>
      </c>
      <c r="AY62" s="25"/>
      <c r="AZ62" s="20"/>
      <c r="BA62" s="20"/>
    </row>
    <row r="63" spans="1:54" x14ac:dyDescent="0.35">
      <c r="A63" t="s">
        <v>84</v>
      </c>
      <c r="B63" t="s">
        <v>85</v>
      </c>
      <c r="C63" t="s">
        <v>86</v>
      </c>
      <c r="D63" t="s">
        <v>18</v>
      </c>
      <c r="E63" s="3">
        <v>0</v>
      </c>
      <c r="F63" s="3">
        <v>233</v>
      </c>
      <c r="G63" s="3">
        <v>31.5</v>
      </c>
      <c r="H63" s="3">
        <v>201</v>
      </c>
      <c r="I63" s="3">
        <v>10</v>
      </c>
      <c r="J63" s="3">
        <v>9</v>
      </c>
      <c r="K63" s="2">
        <v>11.2</v>
      </c>
      <c r="L63" s="2">
        <v>78.599999999999994</v>
      </c>
      <c r="M63" s="2">
        <v>71.099999999999994</v>
      </c>
      <c r="N63" s="2">
        <v>39.700000000000003</v>
      </c>
      <c r="O63" s="2">
        <v>9.1999999999999993</v>
      </c>
      <c r="P63" s="2">
        <v>1.8</v>
      </c>
      <c r="Q63" s="2">
        <v>0</v>
      </c>
      <c r="R63" s="10">
        <v>31.15</v>
      </c>
      <c r="S63" s="10">
        <v>14.25</v>
      </c>
      <c r="T63" s="12">
        <v>2</v>
      </c>
      <c r="U63" s="5">
        <v>13.81</v>
      </c>
      <c r="V63" t="s">
        <v>84</v>
      </c>
      <c r="W63" s="3">
        <v>630</v>
      </c>
      <c r="X63" s="3">
        <v>705</v>
      </c>
      <c r="Y63" s="22" t="s">
        <v>33</v>
      </c>
      <c r="Z63" s="2"/>
      <c r="AA63" s="2">
        <v>1</v>
      </c>
      <c r="AB63" s="2">
        <v>5.5</v>
      </c>
      <c r="AC63" s="2">
        <v>8</v>
      </c>
      <c r="AD63" s="2">
        <v>5.5</v>
      </c>
      <c r="AE63" s="2">
        <v>8.5</v>
      </c>
      <c r="AF63" s="2">
        <v>46.5</v>
      </c>
      <c r="AG63" s="2">
        <v>34</v>
      </c>
      <c r="AH63" s="2">
        <v>44</v>
      </c>
      <c r="AI63" s="2">
        <v>41</v>
      </c>
      <c r="AJ63" s="2">
        <v>24.5</v>
      </c>
      <c r="AK63" s="2">
        <v>9</v>
      </c>
      <c r="AL63" s="2">
        <v>4.5</v>
      </c>
      <c r="AM63" s="2">
        <v>0.5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f>SUM(Z63:AS63)</f>
        <v>232.5</v>
      </c>
      <c r="AU63" s="2"/>
      <c r="AV63" s="5">
        <v>29.99</v>
      </c>
      <c r="AW63" s="5">
        <v>12.76</v>
      </c>
      <c r="AX63" t="s">
        <v>84</v>
      </c>
      <c r="AY63" s="20">
        <f>SUM(AC63:AE63)/SUM(AC63:AS63)</f>
        <v>9.7345132743362831E-2</v>
      </c>
      <c r="AZ63" s="20">
        <f>SUM(AC63:AD63)/SUM(AF63:AS63)</f>
        <v>6.6176470588235295E-2</v>
      </c>
      <c r="BA63" s="21">
        <f>SUM(AH63:AS63)/SUM(AC63:AS63)</f>
        <v>0.54646017699115046</v>
      </c>
      <c r="BB63" s="21">
        <f>(AC63+AD63)/SUM(AC63:AS63)</f>
        <v>5.9734513274336286E-2</v>
      </c>
    </row>
    <row r="64" spans="1:54" x14ac:dyDescent="0.35">
      <c r="A64" t="s">
        <v>228</v>
      </c>
      <c r="B64" t="s">
        <v>229</v>
      </c>
      <c r="C64" t="s">
        <v>230</v>
      </c>
      <c r="D64" t="s">
        <v>18</v>
      </c>
      <c r="E64" s="3">
        <v>0</v>
      </c>
      <c r="F64" s="3">
        <v>339</v>
      </c>
      <c r="G64" s="3">
        <v>50</v>
      </c>
      <c r="H64" s="3">
        <v>266</v>
      </c>
      <c r="I64" s="3">
        <v>21</v>
      </c>
      <c r="J64" s="3">
        <v>27</v>
      </c>
      <c r="K64" s="2">
        <v>27</v>
      </c>
      <c r="L64" s="2">
        <v>61</v>
      </c>
      <c r="M64" s="2">
        <v>78</v>
      </c>
      <c r="N64" s="2">
        <v>39</v>
      </c>
      <c r="O64" s="2">
        <v>6</v>
      </c>
      <c r="P64" s="2">
        <v>1</v>
      </c>
      <c r="Q64" s="2">
        <v>1</v>
      </c>
      <c r="R64" s="10">
        <v>28.15</v>
      </c>
      <c r="S64" s="10">
        <v>14.55</v>
      </c>
      <c r="T64" s="12">
        <v>2</v>
      </c>
      <c r="U64" s="5">
        <v>18.440000000000001</v>
      </c>
      <c r="V64" t="s">
        <v>228</v>
      </c>
      <c r="W64" s="1"/>
      <c r="X64" s="1"/>
      <c r="Y64" s="22" t="s">
        <v>29</v>
      </c>
      <c r="Z64" s="2">
        <v>13.4</v>
      </c>
      <c r="AA64" s="2"/>
      <c r="AB64" s="2"/>
      <c r="AC64" s="2">
        <v>26.8</v>
      </c>
      <c r="AD64" s="2">
        <v>14.4</v>
      </c>
      <c r="AE64" s="2">
        <v>17.3</v>
      </c>
      <c r="AF64" s="2">
        <v>18.899999999999999</v>
      </c>
      <c r="AG64" s="2">
        <v>24.2</v>
      </c>
      <c r="AH64" s="2">
        <v>26.7</v>
      </c>
      <c r="AI64" s="2">
        <v>56.2</v>
      </c>
      <c r="AJ64" s="2">
        <v>26.5</v>
      </c>
      <c r="AK64" s="2">
        <v>38.6</v>
      </c>
      <c r="AL64" s="2">
        <v>10.1</v>
      </c>
      <c r="AM64" s="2">
        <v>5.7</v>
      </c>
      <c r="AN64" s="2">
        <v>2.1</v>
      </c>
      <c r="AO64" s="2">
        <v>2.1</v>
      </c>
      <c r="AP64" s="2">
        <v>0</v>
      </c>
      <c r="AQ64" s="2">
        <v>0</v>
      </c>
      <c r="AR64" s="2">
        <v>0</v>
      </c>
      <c r="AS64" s="2">
        <v>0</v>
      </c>
      <c r="AT64" s="2">
        <v>283</v>
      </c>
      <c r="AU64" s="2"/>
      <c r="AV64" s="5">
        <v>31.33</v>
      </c>
      <c r="AW64" s="5">
        <v>18.64</v>
      </c>
      <c r="AX64" t="s">
        <v>228</v>
      </c>
      <c r="AY64" s="20">
        <f>SUM(AC64:AE64)/SUM(AC64:AS64)</f>
        <v>0.2169881305637982</v>
      </c>
      <c r="AZ64" s="20">
        <f>SUM(AC64:AD64)/SUM(AF64:AS64)</f>
        <v>0.19516816674561824</v>
      </c>
      <c r="BA64" s="21">
        <f>SUM(AH64:AS64)/SUM(AC64:AS64)</f>
        <v>0.62314540059347168</v>
      </c>
      <c r="BB64" s="21">
        <f>(AC64+AD64)/SUM(AC64:AS64)</f>
        <v>0.15281899109792285</v>
      </c>
    </row>
    <row r="65" spans="1:54" x14ac:dyDescent="0.35">
      <c r="A65" t="s">
        <v>153</v>
      </c>
      <c r="B65" t="s">
        <v>152</v>
      </c>
      <c r="C65" t="s">
        <v>154</v>
      </c>
      <c r="D65" t="s">
        <v>18</v>
      </c>
      <c r="E65" s="3">
        <v>0</v>
      </c>
      <c r="F65" s="3">
        <v>136</v>
      </c>
      <c r="G65" s="3">
        <v>29.5</v>
      </c>
      <c r="H65" s="3">
        <v>106.5</v>
      </c>
      <c r="I65" s="2">
        <v>16.5</v>
      </c>
      <c r="J65" s="2">
        <v>9</v>
      </c>
      <c r="K65" s="2">
        <v>4</v>
      </c>
      <c r="L65" s="2">
        <v>17.329999999999998</v>
      </c>
      <c r="M65" s="2">
        <v>13.83</v>
      </c>
      <c r="N65" s="2">
        <v>31.16</v>
      </c>
      <c r="O65" s="2">
        <v>25.84</v>
      </c>
      <c r="P65" s="2">
        <v>15.32</v>
      </c>
      <c r="Q65" s="2">
        <v>3</v>
      </c>
      <c r="R65" s="10">
        <v>38.1</v>
      </c>
      <c r="S65" s="10">
        <v>26.6</v>
      </c>
      <c r="T65" s="12">
        <v>0</v>
      </c>
      <c r="U65" s="5">
        <v>26.98</v>
      </c>
      <c r="V65" t="s">
        <v>153</v>
      </c>
      <c r="W65" s="3">
        <v>480</v>
      </c>
      <c r="X65" s="3">
        <v>700</v>
      </c>
      <c r="Y65" s="22" t="s">
        <v>19</v>
      </c>
      <c r="Z65" s="2"/>
      <c r="AA65" s="2">
        <v>0</v>
      </c>
      <c r="AB65" s="2">
        <v>11</v>
      </c>
      <c r="AC65" s="2">
        <v>11</v>
      </c>
      <c r="AD65" s="2">
        <v>3.5</v>
      </c>
      <c r="AE65" s="2">
        <v>4</v>
      </c>
      <c r="AF65" s="2">
        <v>7.55</v>
      </c>
      <c r="AG65" s="2">
        <v>10.132999999999999</v>
      </c>
      <c r="AH65" s="2">
        <v>6.383</v>
      </c>
      <c r="AI65" s="2">
        <v>8.1259999999999994</v>
      </c>
      <c r="AJ65" s="2">
        <v>15.55</v>
      </c>
      <c r="AK65" s="2">
        <v>15.733000000000001</v>
      </c>
      <c r="AL65" s="2">
        <v>16.983000000000001</v>
      </c>
      <c r="AM65" s="2">
        <v>10.148999999999999</v>
      </c>
      <c r="AN65" s="2">
        <v>8.5660000000000007</v>
      </c>
      <c r="AO65" s="2">
        <v>7.2329999999999997</v>
      </c>
      <c r="AP65" s="2">
        <v>0</v>
      </c>
      <c r="AQ65" s="2">
        <v>0</v>
      </c>
      <c r="AR65" s="2">
        <v>0</v>
      </c>
      <c r="AS65" s="2">
        <v>0</v>
      </c>
      <c r="AT65" s="2">
        <f>SUM(Z65:AS65)</f>
        <v>135.90600000000001</v>
      </c>
      <c r="AU65" s="2"/>
      <c r="AV65" s="5">
        <v>37.450000000000003</v>
      </c>
      <c r="AW65" s="5">
        <v>25.75</v>
      </c>
      <c r="AX65" t="s">
        <v>153</v>
      </c>
      <c r="AY65" s="20">
        <f>SUM(AC65:AE65)/SUM(AC65:AS65)</f>
        <v>0.14811137975757768</v>
      </c>
      <c r="AZ65" s="20">
        <f>SUM(AC65:AD65)/SUM(AF65:AS65)</f>
        <v>0.13627051106140628</v>
      </c>
      <c r="BA65" s="21">
        <f>SUM(AH65:AS65)/SUM(AC65:AS65)</f>
        <v>0.71031815925576036</v>
      </c>
      <c r="BB65" s="21">
        <f>(AC65+AD65)/SUM(AC65:AS65)</f>
        <v>0.11608729764783116</v>
      </c>
    </row>
    <row r="66" spans="1:54" x14ac:dyDescent="0.35">
      <c r="A66" t="s">
        <v>159</v>
      </c>
      <c r="B66" t="s">
        <v>160</v>
      </c>
      <c r="C66" t="s">
        <v>161</v>
      </c>
      <c r="D66" t="s">
        <v>18</v>
      </c>
      <c r="E66" s="3">
        <v>0</v>
      </c>
      <c r="F66" s="3">
        <v>101</v>
      </c>
      <c r="G66" s="3">
        <v>32</v>
      </c>
      <c r="H66" s="3">
        <v>69</v>
      </c>
      <c r="I66" s="2">
        <v>14</v>
      </c>
      <c r="J66" s="2">
        <v>11</v>
      </c>
      <c r="K66" s="2">
        <v>7</v>
      </c>
      <c r="L66" s="2">
        <v>12</v>
      </c>
      <c r="M66" s="2">
        <v>11</v>
      </c>
      <c r="N66" s="2">
        <v>10</v>
      </c>
      <c r="O66" s="2">
        <v>12</v>
      </c>
      <c r="P66" s="2">
        <v>12</v>
      </c>
      <c r="Q66" s="2">
        <v>12</v>
      </c>
      <c r="R66" s="10">
        <v>37.21</v>
      </c>
      <c r="S66" s="10">
        <v>30.36</v>
      </c>
      <c r="T66" s="12">
        <v>0</v>
      </c>
      <c r="V66" t="s">
        <v>159</v>
      </c>
      <c r="W66" s="3">
        <v>530</v>
      </c>
      <c r="X66" s="3">
        <v>700</v>
      </c>
      <c r="Y66" s="22" t="s">
        <v>29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X66" t="s">
        <v>159</v>
      </c>
      <c r="AY66" s="25"/>
      <c r="AZ66" s="20"/>
      <c r="BA66" s="20"/>
    </row>
    <row r="67" spans="1:54" x14ac:dyDescent="0.35">
      <c r="A67" t="s">
        <v>87</v>
      </c>
      <c r="B67" t="s">
        <v>88</v>
      </c>
      <c r="C67" t="s">
        <v>76</v>
      </c>
      <c r="D67" t="s">
        <v>18</v>
      </c>
      <c r="E67" s="3">
        <v>0</v>
      </c>
      <c r="F67" s="3">
        <v>197</v>
      </c>
      <c r="G67" s="3">
        <v>43</v>
      </c>
      <c r="H67" s="3">
        <v>154</v>
      </c>
      <c r="I67" s="2">
        <v>13.5</v>
      </c>
      <c r="J67" s="2">
        <v>21</v>
      </c>
      <c r="K67" s="2">
        <v>5</v>
      </c>
      <c r="L67" s="2">
        <v>41</v>
      </c>
      <c r="M67" s="2">
        <v>26</v>
      </c>
      <c r="N67" s="2">
        <v>23</v>
      </c>
      <c r="O67" s="2">
        <v>16</v>
      </c>
      <c r="P67" s="2">
        <v>3</v>
      </c>
      <c r="Q67" s="2">
        <v>0</v>
      </c>
      <c r="R67" s="10">
        <v>29.61</v>
      </c>
      <c r="S67" s="10">
        <v>17.11</v>
      </c>
      <c r="T67" s="12">
        <v>0</v>
      </c>
      <c r="V67" t="s">
        <v>87</v>
      </c>
      <c r="W67" s="3">
        <v>480</v>
      </c>
      <c r="X67" s="3">
        <v>705</v>
      </c>
      <c r="Y67" s="22" t="s">
        <v>19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X67" t="s">
        <v>87</v>
      </c>
      <c r="AY67" s="25"/>
      <c r="AZ67" s="20"/>
      <c r="BA67" s="20"/>
    </row>
    <row r="68" spans="1:54" x14ac:dyDescent="0.35">
      <c r="A68" t="s">
        <v>89</v>
      </c>
      <c r="B68" t="s">
        <v>301</v>
      </c>
      <c r="C68" t="s">
        <v>90</v>
      </c>
      <c r="D68" t="s">
        <v>18</v>
      </c>
      <c r="E68" s="3">
        <v>0</v>
      </c>
      <c r="F68" s="3">
        <v>43</v>
      </c>
      <c r="G68" s="3">
        <v>20</v>
      </c>
      <c r="H68" s="3">
        <v>23</v>
      </c>
      <c r="I68" s="2">
        <v>14</v>
      </c>
      <c r="J68" s="2">
        <v>6</v>
      </c>
      <c r="K68" s="2">
        <v>0</v>
      </c>
      <c r="L68" s="2">
        <v>4</v>
      </c>
      <c r="M68" s="2">
        <v>3</v>
      </c>
      <c r="N68" s="2">
        <v>5</v>
      </c>
      <c r="O68" s="2">
        <v>5</v>
      </c>
      <c r="P68" s="2">
        <v>6</v>
      </c>
      <c r="Q68" s="2">
        <v>0</v>
      </c>
      <c r="R68" s="10">
        <v>28.07</v>
      </c>
      <c r="S68" s="10">
        <v>27.61</v>
      </c>
      <c r="T68" s="12">
        <v>0</v>
      </c>
      <c r="V68" t="s">
        <v>89</v>
      </c>
      <c r="W68" s="3">
        <v>600</v>
      </c>
      <c r="X68" s="3">
        <v>700</v>
      </c>
      <c r="Y68" s="22" t="s">
        <v>33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X68" t="s">
        <v>89</v>
      </c>
      <c r="AY68" s="25"/>
      <c r="AZ68" s="20"/>
      <c r="BA68" s="20"/>
    </row>
    <row r="69" spans="1:54" x14ac:dyDescent="0.35">
      <c r="A69" t="s">
        <v>91</v>
      </c>
      <c r="B69" t="s">
        <v>91</v>
      </c>
      <c r="C69" t="s">
        <v>92</v>
      </c>
      <c r="D69" t="s">
        <v>18</v>
      </c>
      <c r="E69" s="3">
        <v>0</v>
      </c>
      <c r="F69" s="3">
        <v>192</v>
      </c>
      <c r="G69" s="3">
        <v>46</v>
      </c>
      <c r="H69" s="3">
        <v>146</v>
      </c>
      <c r="I69" s="2">
        <v>21</v>
      </c>
      <c r="J69" s="2">
        <v>17</v>
      </c>
      <c r="K69" s="2">
        <v>8</v>
      </c>
      <c r="L69" s="2">
        <v>31</v>
      </c>
      <c r="M69" s="2">
        <v>29</v>
      </c>
      <c r="N69" s="2">
        <v>23</v>
      </c>
      <c r="O69" s="2">
        <v>38</v>
      </c>
      <c r="P69" s="2">
        <v>18</v>
      </c>
      <c r="Q69" s="2">
        <v>3</v>
      </c>
      <c r="R69" s="10">
        <v>35.630000000000003</v>
      </c>
      <c r="S69" s="10">
        <v>24.44</v>
      </c>
      <c r="T69" s="12">
        <v>0</v>
      </c>
      <c r="V69" t="s">
        <v>91</v>
      </c>
      <c r="W69" s="3">
        <v>480</v>
      </c>
      <c r="X69" s="3">
        <v>670</v>
      </c>
      <c r="Y69" s="22" t="s">
        <v>19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X69" t="s">
        <v>91</v>
      </c>
      <c r="AY69" s="25"/>
      <c r="AZ69" s="20"/>
      <c r="BA69" s="20"/>
    </row>
    <row r="70" spans="1:54" x14ac:dyDescent="0.35">
      <c r="A70" t="s">
        <v>93</v>
      </c>
      <c r="B70" t="s">
        <v>93</v>
      </c>
      <c r="C70" t="s">
        <v>94</v>
      </c>
      <c r="D70" t="s">
        <v>18</v>
      </c>
      <c r="E70" s="3">
        <v>0</v>
      </c>
      <c r="F70" s="3">
        <v>32</v>
      </c>
      <c r="G70" s="3">
        <v>6</v>
      </c>
      <c r="H70" s="3">
        <v>24</v>
      </c>
      <c r="I70" s="2">
        <v>3.5</v>
      </c>
      <c r="J70" s="2">
        <v>1.5</v>
      </c>
      <c r="K70" s="2">
        <v>1</v>
      </c>
      <c r="L70" s="2">
        <v>6</v>
      </c>
      <c r="M70" s="2">
        <v>5</v>
      </c>
      <c r="N70" s="2">
        <v>5.5</v>
      </c>
      <c r="O70" s="2">
        <v>4.5</v>
      </c>
      <c r="P70" s="2">
        <v>3</v>
      </c>
      <c r="Q70" s="2">
        <v>0</v>
      </c>
      <c r="R70" s="10">
        <v>35.33</v>
      </c>
      <c r="S70" s="10">
        <v>22.29</v>
      </c>
      <c r="T70" s="12">
        <v>0</v>
      </c>
      <c r="V70" t="s">
        <v>93</v>
      </c>
      <c r="W70" s="1"/>
      <c r="X70" s="1"/>
      <c r="Y70" s="22" t="s">
        <v>58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X70" t="s">
        <v>93</v>
      </c>
      <c r="AY70" s="25"/>
      <c r="AZ70" s="20"/>
      <c r="BA70" s="20"/>
    </row>
    <row r="71" spans="1:54" x14ac:dyDescent="0.35">
      <c r="A71" t="s">
        <v>95</v>
      </c>
      <c r="B71" t="s">
        <v>96</v>
      </c>
      <c r="C71" t="s">
        <v>97</v>
      </c>
      <c r="D71" t="s">
        <v>18</v>
      </c>
      <c r="E71" s="3">
        <v>0</v>
      </c>
      <c r="F71" s="3">
        <v>277</v>
      </c>
      <c r="G71" s="3">
        <v>81</v>
      </c>
      <c r="H71" s="3">
        <v>182</v>
      </c>
      <c r="I71" s="2">
        <v>32.9</v>
      </c>
      <c r="J71" s="2">
        <v>22.8</v>
      </c>
      <c r="K71" s="2">
        <v>19.3</v>
      </c>
      <c r="L71" s="2">
        <v>39.299999999999997</v>
      </c>
      <c r="M71" s="2">
        <v>46.8</v>
      </c>
      <c r="N71" s="2">
        <v>41.3</v>
      </c>
      <c r="O71" s="2">
        <v>22.8</v>
      </c>
      <c r="P71" s="2">
        <v>24.4</v>
      </c>
      <c r="Q71" s="2">
        <v>10.3</v>
      </c>
      <c r="R71" s="10">
        <v>33.76</v>
      </c>
      <c r="S71" s="10">
        <v>23.76</v>
      </c>
      <c r="T71" s="12">
        <v>0</v>
      </c>
      <c r="V71" t="s">
        <v>95</v>
      </c>
      <c r="W71" s="3">
        <v>445</v>
      </c>
      <c r="X71" s="3">
        <v>660</v>
      </c>
      <c r="Y71" s="22" t="s">
        <v>19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X71" t="s">
        <v>95</v>
      </c>
      <c r="AY71" s="25"/>
      <c r="AZ71" s="20"/>
      <c r="BA71" s="20"/>
    </row>
    <row r="72" spans="1:54" x14ac:dyDescent="0.35">
      <c r="A72" t="s">
        <v>171</v>
      </c>
      <c r="B72" t="s">
        <v>302</v>
      </c>
      <c r="C72" t="s">
        <v>172</v>
      </c>
      <c r="D72" t="s">
        <v>18</v>
      </c>
      <c r="E72" s="3">
        <v>0</v>
      </c>
      <c r="F72" s="3">
        <v>96</v>
      </c>
      <c r="G72" s="2">
        <v>25</v>
      </c>
      <c r="H72" s="2">
        <v>71</v>
      </c>
      <c r="I72" s="2">
        <v>12</v>
      </c>
      <c r="J72" s="2">
        <v>11</v>
      </c>
      <c r="K72" s="2">
        <v>2</v>
      </c>
      <c r="L72" s="2">
        <v>8.1999999999999993</v>
      </c>
      <c r="M72" s="2">
        <v>6.2</v>
      </c>
      <c r="N72" s="2">
        <v>9.1999999999999993</v>
      </c>
      <c r="O72" s="2">
        <v>22.2</v>
      </c>
      <c r="P72" s="2">
        <v>23.2</v>
      </c>
      <c r="Q72" s="2">
        <v>0.2</v>
      </c>
      <c r="R72" s="10">
        <v>40.04</v>
      </c>
      <c r="S72" s="10">
        <v>31.73</v>
      </c>
      <c r="T72" s="12">
        <v>1</v>
      </c>
      <c r="U72" s="5">
        <v>32.65</v>
      </c>
      <c r="V72" t="s">
        <v>171</v>
      </c>
      <c r="W72" s="3">
        <v>600</v>
      </c>
      <c r="X72" s="3">
        <v>700</v>
      </c>
      <c r="Y72" s="22" t="s">
        <v>33</v>
      </c>
      <c r="Z72" s="2"/>
      <c r="AA72" s="2">
        <v>0</v>
      </c>
      <c r="AB72" s="2">
        <v>10</v>
      </c>
      <c r="AC72" s="2">
        <v>10</v>
      </c>
      <c r="AD72" s="2">
        <v>4</v>
      </c>
      <c r="AE72" s="2">
        <v>2</v>
      </c>
      <c r="AF72" s="2">
        <v>2.1</v>
      </c>
      <c r="AG72" s="2">
        <v>6.1</v>
      </c>
      <c r="AH72" s="2">
        <v>3.1</v>
      </c>
      <c r="AI72" s="2">
        <v>3.1</v>
      </c>
      <c r="AJ72" s="2">
        <v>6.1</v>
      </c>
      <c r="AK72" s="2">
        <v>3.1</v>
      </c>
      <c r="AL72" s="2">
        <v>7.6</v>
      </c>
      <c r="AM72" s="2">
        <v>14.6</v>
      </c>
      <c r="AN72" s="2">
        <v>12.1</v>
      </c>
      <c r="AO72" s="2">
        <v>11.1</v>
      </c>
      <c r="AP72" s="2">
        <v>0.1</v>
      </c>
      <c r="AQ72" s="2">
        <v>0.1</v>
      </c>
      <c r="AR72" s="2">
        <v>0</v>
      </c>
      <c r="AS72" s="2">
        <v>0</v>
      </c>
      <c r="AT72" s="2">
        <f>SUM(Z72:AS72)</f>
        <v>95.199999999999989</v>
      </c>
      <c r="AU72" s="2"/>
      <c r="AV72" s="5">
        <v>39.72</v>
      </c>
      <c r="AW72" s="5">
        <v>31.99</v>
      </c>
      <c r="AX72" t="s">
        <v>171</v>
      </c>
      <c r="AY72" s="20">
        <f>SUM(AC72:AE72)/SUM(AC72:AS72)</f>
        <v>0.18779342723004697</v>
      </c>
      <c r="AZ72" s="20">
        <f>SUM(AC72:AD72)/SUM(AF72:AS72)</f>
        <v>0.20231213872832374</v>
      </c>
      <c r="BA72" s="21">
        <f>SUM(AH72:AS72)/SUM(AC72:AS72)</f>
        <v>0.71596244131455422</v>
      </c>
      <c r="BB72" s="21">
        <f>(AC72+AD72)/SUM(AC72:AS72)</f>
        <v>0.16431924882629109</v>
      </c>
    </row>
    <row r="73" spans="1:54" x14ac:dyDescent="0.35">
      <c r="A73" t="s">
        <v>98</v>
      </c>
      <c r="B73" t="s">
        <v>98</v>
      </c>
      <c r="C73" t="s">
        <v>99</v>
      </c>
      <c r="D73" t="s">
        <v>18</v>
      </c>
      <c r="E73" s="3">
        <v>0</v>
      </c>
      <c r="F73" s="3">
        <v>280</v>
      </c>
      <c r="G73" s="3">
        <v>83</v>
      </c>
      <c r="H73" s="3">
        <v>164</v>
      </c>
      <c r="I73" s="2">
        <v>37</v>
      </c>
      <c r="J73" s="2">
        <v>26</v>
      </c>
      <c r="K73" s="2">
        <v>20</v>
      </c>
      <c r="L73" s="2">
        <v>26</v>
      </c>
      <c r="M73" s="2">
        <v>78</v>
      </c>
      <c r="N73" s="2">
        <v>32</v>
      </c>
      <c r="O73" s="2">
        <v>20</v>
      </c>
      <c r="P73" s="2">
        <v>8</v>
      </c>
      <c r="Q73" s="2">
        <v>0</v>
      </c>
      <c r="R73" s="10">
        <v>29.08</v>
      </c>
      <c r="S73" s="10">
        <v>19.27</v>
      </c>
      <c r="T73" s="12">
        <v>2</v>
      </c>
      <c r="V73" t="s">
        <v>98</v>
      </c>
      <c r="W73" s="3">
        <v>555</v>
      </c>
      <c r="X73" s="3">
        <v>705</v>
      </c>
      <c r="Y73" s="22" t="s">
        <v>29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X73" t="s">
        <v>98</v>
      </c>
      <c r="AY73" s="25"/>
      <c r="AZ73" s="20"/>
      <c r="BA73" s="20"/>
    </row>
    <row r="74" spans="1:54" x14ac:dyDescent="0.35">
      <c r="A74" t="s">
        <v>100</v>
      </c>
      <c r="B74" t="s">
        <v>101</v>
      </c>
      <c r="C74" t="s">
        <v>102</v>
      </c>
      <c r="D74" t="s">
        <v>18</v>
      </c>
      <c r="E74" s="3">
        <v>0</v>
      </c>
      <c r="F74" s="3">
        <v>33</v>
      </c>
      <c r="G74" s="3">
        <v>6</v>
      </c>
      <c r="H74" s="3">
        <v>27</v>
      </c>
      <c r="I74" s="2">
        <v>2</v>
      </c>
      <c r="J74" s="2">
        <v>3</v>
      </c>
      <c r="K74" s="2">
        <v>1</v>
      </c>
      <c r="L74" s="2">
        <v>6.8</v>
      </c>
      <c r="M74" s="2">
        <v>3</v>
      </c>
      <c r="N74" s="2">
        <v>6</v>
      </c>
      <c r="O74" s="2">
        <v>6</v>
      </c>
      <c r="P74" s="2">
        <v>3</v>
      </c>
      <c r="Q74" s="2">
        <v>2</v>
      </c>
      <c r="R74" s="10">
        <v>38.89</v>
      </c>
      <c r="S74" s="10">
        <v>25.52</v>
      </c>
      <c r="T74" s="12">
        <v>0</v>
      </c>
      <c r="V74" t="s">
        <v>100</v>
      </c>
      <c r="W74" s="3">
        <v>580</v>
      </c>
      <c r="X74" s="3">
        <v>705</v>
      </c>
      <c r="Y74" s="22" t="s">
        <v>29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X74" t="s">
        <v>100</v>
      </c>
      <c r="AY74" s="25"/>
      <c r="AZ74" s="20"/>
      <c r="BA74" s="20"/>
    </row>
    <row r="75" spans="1:54" x14ac:dyDescent="0.35">
      <c r="A75" t="s">
        <v>103</v>
      </c>
      <c r="B75" t="s">
        <v>303</v>
      </c>
      <c r="C75" t="s">
        <v>104</v>
      </c>
      <c r="D75" t="s">
        <v>18</v>
      </c>
      <c r="E75" s="3">
        <v>0</v>
      </c>
      <c r="F75" s="3">
        <v>593</v>
      </c>
      <c r="G75" s="3">
        <v>168</v>
      </c>
      <c r="H75" s="3">
        <v>425</v>
      </c>
      <c r="I75" s="2">
        <v>76.2</v>
      </c>
      <c r="J75" s="2">
        <v>69.099999999999994</v>
      </c>
      <c r="K75" s="2">
        <v>22.9</v>
      </c>
      <c r="L75" s="2">
        <v>75.599999999999994</v>
      </c>
      <c r="M75" s="2">
        <v>101.9</v>
      </c>
      <c r="N75" s="2">
        <v>116.6</v>
      </c>
      <c r="O75" s="2">
        <v>88.7</v>
      </c>
      <c r="P75" s="2">
        <v>33.9</v>
      </c>
      <c r="Q75" s="2">
        <v>5.3</v>
      </c>
      <c r="R75" s="10">
        <v>33.15</v>
      </c>
      <c r="S75" s="10">
        <v>23.09</v>
      </c>
      <c r="T75" s="12">
        <v>0</v>
      </c>
      <c r="U75" s="5">
        <v>23.41</v>
      </c>
      <c r="V75" t="s">
        <v>103</v>
      </c>
      <c r="W75" s="3">
        <v>410</v>
      </c>
      <c r="X75" s="3">
        <v>705</v>
      </c>
      <c r="Y75" s="22" t="s">
        <v>19</v>
      </c>
      <c r="Z75" s="2"/>
      <c r="AA75" s="2">
        <v>1.5</v>
      </c>
      <c r="AB75" s="2">
        <v>48</v>
      </c>
      <c r="AC75" s="2">
        <v>66.7</v>
      </c>
      <c r="AD75" s="2">
        <v>31.9</v>
      </c>
      <c r="AE75" s="2">
        <v>22.9</v>
      </c>
      <c r="AF75" s="2">
        <v>28.2</v>
      </c>
      <c r="AG75" s="2">
        <v>47.4</v>
      </c>
      <c r="AH75" s="2">
        <v>52.4</v>
      </c>
      <c r="AI75" s="2">
        <v>49.5</v>
      </c>
      <c r="AJ75" s="2">
        <v>62.3</v>
      </c>
      <c r="AK75" s="2">
        <v>54.3</v>
      </c>
      <c r="AL75" s="2">
        <v>47.5</v>
      </c>
      <c r="AM75" s="2">
        <v>41.2</v>
      </c>
      <c r="AN75" s="2">
        <v>21.7</v>
      </c>
      <c r="AO75" s="2">
        <v>12.3</v>
      </c>
      <c r="AP75" s="2">
        <v>3</v>
      </c>
      <c r="AQ75" s="2">
        <v>2.4</v>
      </c>
      <c r="AR75" s="2">
        <v>0</v>
      </c>
      <c r="AS75" s="2">
        <v>0</v>
      </c>
      <c r="AT75" s="2">
        <f>SUM(Z75:AS75)</f>
        <v>593.20000000000005</v>
      </c>
      <c r="AU75" s="2"/>
      <c r="AV75" s="5">
        <v>33.020000000000003</v>
      </c>
      <c r="AW75" s="5">
        <v>23.05</v>
      </c>
      <c r="AX75" t="s">
        <v>103</v>
      </c>
      <c r="AY75" s="20">
        <f>SUM(AC75:AE75)/SUM(AC75:AS75)</f>
        <v>0.22346882471951446</v>
      </c>
      <c r="AZ75" s="20">
        <f>SUM(AC75:AD75)/SUM(AF75:AS75)</f>
        <v>0.2335386072951208</v>
      </c>
      <c r="BA75" s="21">
        <f>SUM(AH75:AS75)/SUM(AC75:AS75)</f>
        <v>0.63748390656612108</v>
      </c>
      <c r="BB75" s="21">
        <f>(AC75+AD75)/SUM(AC75:AS75)</f>
        <v>0.18135000919624794</v>
      </c>
    </row>
    <row r="76" spans="1:54" x14ac:dyDescent="0.35">
      <c r="A76" t="s">
        <v>169</v>
      </c>
      <c r="B76" t="s">
        <v>168</v>
      </c>
      <c r="C76" t="s">
        <v>170</v>
      </c>
      <c r="D76" t="s">
        <v>18</v>
      </c>
      <c r="E76" s="3">
        <v>0</v>
      </c>
      <c r="F76" s="3">
        <v>237</v>
      </c>
      <c r="G76" s="3"/>
      <c r="H76" s="3">
        <v>177</v>
      </c>
      <c r="I76" s="2">
        <v>20</v>
      </c>
      <c r="J76" s="2">
        <v>27.1</v>
      </c>
      <c r="K76" s="2">
        <v>11.2</v>
      </c>
      <c r="L76" s="2">
        <v>36.700000000000003</v>
      </c>
      <c r="M76" s="2">
        <v>28.1</v>
      </c>
      <c r="N76" s="2">
        <v>61.7</v>
      </c>
      <c r="O76" s="2">
        <v>40.299999999999997</v>
      </c>
      <c r="P76" s="2">
        <v>8.5</v>
      </c>
      <c r="Q76" s="2">
        <v>1.5</v>
      </c>
      <c r="R76" s="10">
        <v>34.47</v>
      </c>
      <c r="S76" s="10">
        <v>22.76</v>
      </c>
      <c r="T76" s="12">
        <v>3</v>
      </c>
      <c r="U76" s="5">
        <v>23.79</v>
      </c>
      <c r="V76" t="s">
        <v>169</v>
      </c>
      <c r="W76" s="1"/>
      <c r="X76" s="1"/>
      <c r="Y76" s="22" t="s">
        <v>29</v>
      </c>
      <c r="Z76" s="2"/>
      <c r="AA76" s="2">
        <v>0.6</v>
      </c>
      <c r="AB76" s="2">
        <v>5.3</v>
      </c>
      <c r="AC76" s="2">
        <v>30.8</v>
      </c>
      <c r="AD76" s="2">
        <v>12.4</v>
      </c>
      <c r="AE76" s="2">
        <v>11.2</v>
      </c>
      <c r="AF76" s="2">
        <v>22.5</v>
      </c>
      <c r="AG76" s="2">
        <v>14.2</v>
      </c>
      <c r="AH76" s="2">
        <v>13.8</v>
      </c>
      <c r="AI76" s="2">
        <v>14.3</v>
      </c>
      <c r="AJ76" s="2">
        <v>35.299999999999997</v>
      </c>
      <c r="AK76" s="2">
        <v>26.3</v>
      </c>
      <c r="AL76" s="2">
        <v>24.3</v>
      </c>
      <c r="AM76" s="2">
        <v>16</v>
      </c>
      <c r="AN76" s="2">
        <v>7.8</v>
      </c>
      <c r="AO76" s="2">
        <v>0.7</v>
      </c>
      <c r="AP76" s="2">
        <v>0.7</v>
      </c>
      <c r="AQ76" s="2">
        <v>0.7</v>
      </c>
      <c r="AR76" s="2">
        <v>0</v>
      </c>
      <c r="AS76" s="2">
        <v>0</v>
      </c>
      <c r="AT76" s="2">
        <f>SUM(Z76:AS76)</f>
        <v>236.89999999999998</v>
      </c>
      <c r="AU76" s="2"/>
      <c r="AV76" s="5">
        <v>34.03</v>
      </c>
      <c r="AW76" s="5">
        <v>22.28</v>
      </c>
      <c r="AX76" t="s">
        <v>169</v>
      </c>
      <c r="AY76" s="20">
        <f>SUM(AC76:AE76)/SUM(AC76:AS76)</f>
        <v>0.23549783549783551</v>
      </c>
      <c r="AZ76" s="20">
        <f>SUM(AC76:AD76)/SUM(AF76:AS76)</f>
        <v>0.24462061155152895</v>
      </c>
      <c r="BA76" s="21">
        <f>SUM(AH76:AS76)/SUM(AC76:AS76)</f>
        <v>0.60562770562770551</v>
      </c>
      <c r="BB76" s="21">
        <f>(AC76+AD76)/SUM(AC76:AS76)</f>
        <v>0.18701298701298702</v>
      </c>
    </row>
    <row r="77" spans="1:54" x14ac:dyDescent="0.35">
      <c r="A77" t="s">
        <v>105</v>
      </c>
      <c r="B77" t="s">
        <v>304</v>
      </c>
      <c r="C77" t="s">
        <v>106</v>
      </c>
      <c r="D77" t="s">
        <v>18</v>
      </c>
      <c r="E77" s="3">
        <v>0</v>
      </c>
      <c r="F77" s="3">
        <v>82</v>
      </c>
      <c r="G77" s="3">
        <v>3</v>
      </c>
      <c r="H77" s="3">
        <v>79</v>
      </c>
      <c r="I77" s="2">
        <v>0</v>
      </c>
      <c r="J77" s="2">
        <v>0</v>
      </c>
      <c r="K77" s="2">
        <v>3</v>
      </c>
      <c r="L77" s="2">
        <v>19</v>
      </c>
      <c r="M77" s="2">
        <v>9.3000000000000007</v>
      </c>
      <c r="N77" s="2">
        <v>17.5</v>
      </c>
      <c r="O77" s="2">
        <v>28</v>
      </c>
      <c r="P77" s="2">
        <v>1.8</v>
      </c>
      <c r="Q77" s="2">
        <v>3.3</v>
      </c>
      <c r="R77" s="10">
        <v>43.27</v>
      </c>
      <c r="S77" s="10">
        <v>24.27</v>
      </c>
      <c r="T77" s="12">
        <v>0</v>
      </c>
      <c r="V77" t="s">
        <v>105</v>
      </c>
      <c r="W77" s="3">
        <v>530</v>
      </c>
      <c r="X77" s="3">
        <v>700</v>
      </c>
      <c r="Y77" s="22" t="s">
        <v>29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X77" t="s">
        <v>105</v>
      </c>
      <c r="AY77" s="25"/>
      <c r="AZ77" s="20"/>
      <c r="BA77" s="20"/>
    </row>
    <row r="78" spans="1:54" x14ac:dyDescent="0.35">
      <c r="A78" t="s">
        <v>270</v>
      </c>
      <c r="B78" t="s">
        <v>107</v>
      </c>
      <c r="C78" t="s">
        <v>108</v>
      </c>
      <c r="D78" t="s">
        <v>18</v>
      </c>
      <c r="E78" s="3">
        <v>0</v>
      </c>
      <c r="F78" s="3">
        <v>88</v>
      </c>
      <c r="G78" s="3">
        <v>31</v>
      </c>
      <c r="H78" s="3">
        <v>57</v>
      </c>
      <c r="I78" s="11">
        <v>17</v>
      </c>
      <c r="J78" s="11">
        <v>13</v>
      </c>
      <c r="K78" s="2">
        <v>1</v>
      </c>
      <c r="L78" s="2">
        <v>23</v>
      </c>
      <c r="M78" s="2">
        <v>15</v>
      </c>
      <c r="N78" s="2">
        <v>5</v>
      </c>
      <c r="O78" s="2">
        <v>5</v>
      </c>
      <c r="P78" s="2">
        <v>4.5</v>
      </c>
      <c r="Q78" s="2">
        <v>4.5</v>
      </c>
      <c r="R78" s="10">
        <v>27.76</v>
      </c>
      <c r="S78" s="10">
        <v>19.12</v>
      </c>
      <c r="T78" s="12">
        <v>0</v>
      </c>
      <c r="U78" s="5">
        <v>16.23</v>
      </c>
      <c r="V78" t="s">
        <v>270</v>
      </c>
      <c r="W78" s="3">
        <v>560</v>
      </c>
      <c r="X78" s="3">
        <v>670</v>
      </c>
      <c r="Y78" s="22" t="s">
        <v>33</v>
      </c>
      <c r="Z78" s="2">
        <v>9</v>
      </c>
      <c r="AA78" s="2"/>
      <c r="AB78" s="2"/>
      <c r="AC78" s="2">
        <v>5.83</v>
      </c>
      <c r="AD78" s="2">
        <v>6.27</v>
      </c>
      <c r="AE78" s="2">
        <v>7.73</v>
      </c>
      <c r="AF78" s="2">
        <v>8.14</v>
      </c>
      <c r="AG78" s="2">
        <v>15.89</v>
      </c>
      <c r="AH78" s="2">
        <v>11.28</v>
      </c>
      <c r="AI78" s="2">
        <v>7.08</v>
      </c>
      <c r="AJ78" s="2">
        <v>7.3</v>
      </c>
      <c r="AK78" s="2">
        <v>6.48</v>
      </c>
      <c r="AL78" s="2">
        <v>3.58</v>
      </c>
      <c r="AM78" s="2">
        <v>2.0299999999999998</v>
      </c>
      <c r="AN78" s="2">
        <v>0.39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f>SUM(Z78:AS78)</f>
        <v>91</v>
      </c>
      <c r="AU78" s="2"/>
      <c r="AV78" s="5">
        <v>27.2</v>
      </c>
      <c r="AW78" s="5">
        <v>15.38</v>
      </c>
      <c r="AX78" t="s">
        <v>270</v>
      </c>
      <c r="AY78" s="20">
        <f>SUM(AC78:AE78)/SUM(AC78:AS78)</f>
        <v>0.24182926829268292</v>
      </c>
      <c r="AZ78" s="20">
        <f>SUM(AC78:AD78)/SUM(AF78:AS78)</f>
        <v>0.19462763390702911</v>
      </c>
      <c r="BA78" s="21">
        <f>SUM(AH78:AS78)/SUM(AC78:AS78)</f>
        <v>0.46512195121951222</v>
      </c>
      <c r="BB78" s="21">
        <f>(AC78+AD78)/SUM(AC78:AS78)</f>
        <v>0.14756097560975609</v>
      </c>
    </row>
    <row r="79" spans="1:54" x14ac:dyDescent="0.35">
      <c r="A79" t="s">
        <v>267</v>
      </c>
      <c r="B79" t="s">
        <v>268</v>
      </c>
      <c r="C79" t="s">
        <v>269</v>
      </c>
      <c r="D79" t="s">
        <v>18</v>
      </c>
      <c r="E79" s="3">
        <v>0</v>
      </c>
      <c r="F79" s="3">
        <v>321</v>
      </c>
      <c r="G79" s="3">
        <v>51</v>
      </c>
      <c r="H79" s="3">
        <v>266</v>
      </c>
      <c r="I79" s="2">
        <v>17.100000000000001</v>
      </c>
      <c r="J79" s="2">
        <v>14.9</v>
      </c>
      <c r="K79" s="2">
        <v>19.600000000000001</v>
      </c>
      <c r="L79" s="2">
        <v>40.200000000000003</v>
      </c>
      <c r="M79" s="2">
        <v>75.7</v>
      </c>
      <c r="N79" s="2">
        <v>60.2</v>
      </c>
      <c r="O79" s="2">
        <v>39.5</v>
      </c>
      <c r="P79" s="2">
        <v>28.3</v>
      </c>
      <c r="Q79" s="2">
        <v>25.1</v>
      </c>
      <c r="R79" s="10">
        <v>40.04</v>
      </c>
      <c r="S79" s="10">
        <v>25.29</v>
      </c>
      <c r="T79" s="12">
        <v>1</v>
      </c>
      <c r="U79" s="5">
        <v>25.32</v>
      </c>
      <c r="V79" t="s">
        <v>267</v>
      </c>
      <c r="W79" s="3">
        <v>530</v>
      </c>
      <c r="X79" s="3">
        <v>705</v>
      </c>
      <c r="Y79" s="22" t="s">
        <v>29</v>
      </c>
      <c r="Z79" s="2"/>
      <c r="AA79" s="2">
        <v>0.5</v>
      </c>
      <c r="AB79" s="2">
        <v>8.8000000000000007</v>
      </c>
      <c r="AC79" s="2">
        <v>13.9</v>
      </c>
      <c r="AD79" s="2">
        <v>9.6999999999999993</v>
      </c>
      <c r="AE79" s="2">
        <v>19.600000000000001</v>
      </c>
      <c r="AF79" s="2">
        <v>20.5</v>
      </c>
      <c r="AG79" s="2">
        <v>19.7</v>
      </c>
      <c r="AH79" s="2">
        <v>39.799999999999997</v>
      </c>
      <c r="AI79" s="2">
        <v>35.9</v>
      </c>
      <c r="AJ79" s="2">
        <v>31.5</v>
      </c>
      <c r="AK79" s="2">
        <v>28.7</v>
      </c>
      <c r="AL79" s="2">
        <v>20.399999999999999</v>
      </c>
      <c r="AM79" s="2">
        <v>19.100000000000001</v>
      </c>
      <c r="AN79" s="2">
        <v>14.1</v>
      </c>
      <c r="AO79" s="2">
        <v>14.1</v>
      </c>
      <c r="AP79" s="2">
        <v>13.9</v>
      </c>
      <c r="AQ79" s="2">
        <v>11.2</v>
      </c>
      <c r="AR79" s="2">
        <v>0</v>
      </c>
      <c r="AS79" s="2">
        <v>0</v>
      </c>
      <c r="AT79" s="2">
        <v>321</v>
      </c>
      <c r="AU79" s="2"/>
      <c r="AV79" s="5">
        <v>39.85</v>
      </c>
      <c r="AW79" s="5">
        <v>25.46</v>
      </c>
      <c r="AX79" t="s">
        <v>267</v>
      </c>
      <c r="AY79" s="20">
        <f>SUM(AC79:AE79)/SUM(AC79:AS79)</f>
        <v>0.13841717398269784</v>
      </c>
      <c r="AZ79" s="20">
        <f>SUM(AC79:AD79)/SUM(AF79:AS79)</f>
        <v>8.7764968389735978E-2</v>
      </c>
      <c r="BA79" s="21">
        <f>SUM(AH79:AS79)/SUM(AC79:AS79)</f>
        <v>0.73277795578340255</v>
      </c>
      <c r="BB79" s="21">
        <f>(AC79+AD79)/SUM(AC79:AS79)</f>
        <v>7.5616789490547898E-2</v>
      </c>
    </row>
    <row r="80" spans="1:54" x14ac:dyDescent="0.35">
      <c r="A80" t="s">
        <v>109</v>
      </c>
      <c r="B80" t="s">
        <v>109</v>
      </c>
      <c r="C80" t="s">
        <v>110</v>
      </c>
      <c r="D80" t="s">
        <v>18</v>
      </c>
      <c r="E80" s="3">
        <v>0</v>
      </c>
      <c r="F80" s="3">
        <v>241</v>
      </c>
      <c r="G80" s="3">
        <v>59</v>
      </c>
      <c r="H80" s="3">
        <v>180</v>
      </c>
      <c r="I80" s="2">
        <v>34.799999999999997</v>
      </c>
      <c r="J80" s="2">
        <v>13.7</v>
      </c>
      <c r="K80" s="2">
        <v>11</v>
      </c>
      <c r="L80" s="2">
        <v>13.9</v>
      </c>
      <c r="M80" s="2">
        <v>28.8</v>
      </c>
      <c r="N80" s="2">
        <v>44.3</v>
      </c>
      <c r="O80" s="2">
        <v>46.2</v>
      </c>
      <c r="P80" s="2">
        <v>41.7</v>
      </c>
      <c r="Q80" s="2">
        <v>3.2</v>
      </c>
      <c r="R80" s="10">
        <v>39.11</v>
      </c>
      <c r="S80" s="10">
        <v>29.64</v>
      </c>
      <c r="T80" s="12">
        <v>1</v>
      </c>
      <c r="U80" s="5">
        <v>30</v>
      </c>
      <c r="V80" t="s">
        <v>109</v>
      </c>
      <c r="W80" s="3">
        <v>600</v>
      </c>
      <c r="X80" s="3">
        <v>705</v>
      </c>
      <c r="Y80" s="22" t="s">
        <v>33</v>
      </c>
      <c r="Z80" s="2"/>
      <c r="AA80" s="2">
        <v>5</v>
      </c>
      <c r="AB80" s="2">
        <v>16.559999999999999</v>
      </c>
      <c r="AC80" s="2">
        <v>21.23</v>
      </c>
      <c r="AD80" s="2">
        <v>6.38</v>
      </c>
      <c r="AE80" s="2">
        <v>11.05</v>
      </c>
      <c r="AF80" s="2">
        <v>6.95</v>
      </c>
      <c r="AG80" s="2">
        <v>6.98</v>
      </c>
      <c r="AH80" s="2">
        <v>18.850000000000001</v>
      </c>
      <c r="AI80" s="2">
        <v>14.17</v>
      </c>
      <c r="AJ80" s="2">
        <v>27.86</v>
      </c>
      <c r="AK80" s="2">
        <v>16.59</v>
      </c>
      <c r="AL80" s="2">
        <v>25.52</v>
      </c>
      <c r="AM80" s="2">
        <v>20.11</v>
      </c>
      <c r="AN80" s="2">
        <v>25.05</v>
      </c>
      <c r="AO80" s="2">
        <v>16.86</v>
      </c>
      <c r="AP80" s="2">
        <v>4.49</v>
      </c>
      <c r="AQ80" s="2">
        <v>0.35</v>
      </c>
      <c r="AR80" s="2">
        <v>0</v>
      </c>
      <c r="AS80" s="2">
        <v>0</v>
      </c>
      <c r="AT80" s="2">
        <f>SUM(Z80:AS80)</f>
        <v>244.00000000000003</v>
      </c>
      <c r="AU80" s="2"/>
      <c r="AV80" s="5">
        <v>38.89</v>
      </c>
      <c r="AW80" s="5">
        <v>29.06</v>
      </c>
      <c r="AX80" t="s">
        <v>109</v>
      </c>
      <c r="AY80" s="20">
        <f>SUM(AC80:AE80)/SUM(AC80:AS80)</f>
        <v>0.17379967631720911</v>
      </c>
      <c r="AZ80" s="20">
        <f>SUM(AC80:AD80)/SUM(AF80:AS80)</f>
        <v>0.150233975405376</v>
      </c>
      <c r="BA80" s="21">
        <f>SUM(AH80:AS80)/SUM(AC80:AS80)</f>
        <v>0.76357669483905766</v>
      </c>
      <c r="BB80" s="21">
        <f>(AC80+AD80)/SUM(AC80:AS80)</f>
        <v>0.12412335910807407</v>
      </c>
    </row>
    <row r="81" spans="1:54" x14ac:dyDescent="0.35">
      <c r="A81" t="s">
        <v>207</v>
      </c>
      <c r="B81" t="s">
        <v>208</v>
      </c>
      <c r="C81" t="s">
        <v>205</v>
      </c>
      <c r="D81" t="s">
        <v>18</v>
      </c>
      <c r="E81" s="3">
        <v>0</v>
      </c>
      <c r="F81" s="3">
        <v>31</v>
      </c>
      <c r="G81" s="1"/>
      <c r="H81" s="3"/>
      <c r="I81" s="2">
        <v>6</v>
      </c>
      <c r="J81" s="2">
        <v>0</v>
      </c>
      <c r="K81" s="2">
        <v>0</v>
      </c>
      <c r="L81" s="2">
        <v>10.6</v>
      </c>
      <c r="M81" s="2">
        <v>3.6</v>
      </c>
      <c r="N81" s="2">
        <v>4.5999999999999996</v>
      </c>
      <c r="O81" s="2">
        <v>3.6</v>
      </c>
      <c r="P81" s="2">
        <v>0.7</v>
      </c>
      <c r="Q81" s="2">
        <v>1.5</v>
      </c>
      <c r="R81" s="10">
        <v>31.97</v>
      </c>
      <c r="S81" s="10">
        <v>18.78</v>
      </c>
      <c r="T81" s="12">
        <v>0</v>
      </c>
      <c r="V81" t="s">
        <v>207</v>
      </c>
      <c r="W81" s="1"/>
      <c r="X81" s="1"/>
      <c r="Y81" s="22" t="s">
        <v>29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X81" t="s">
        <v>207</v>
      </c>
      <c r="AY81" s="25"/>
      <c r="AZ81" s="20"/>
      <c r="BA81" s="20"/>
    </row>
    <row r="82" spans="1:54" x14ac:dyDescent="0.35">
      <c r="A82" t="s">
        <v>242</v>
      </c>
      <c r="B82" t="s">
        <v>242</v>
      </c>
      <c r="C82" t="s">
        <v>305</v>
      </c>
      <c r="D82" t="s">
        <v>18</v>
      </c>
      <c r="E82">
        <v>0</v>
      </c>
      <c r="F82" s="3">
        <v>44</v>
      </c>
      <c r="G82">
        <v>19</v>
      </c>
      <c r="H82">
        <v>25</v>
      </c>
      <c r="I82" s="2">
        <v>11.5</v>
      </c>
      <c r="J82" s="2">
        <v>3.7</v>
      </c>
      <c r="K82" s="2">
        <v>2.8</v>
      </c>
      <c r="L82" s="2">
        <v>3.8</v>
      </c>
      <c r="M82" s="2">
        <v>8.3000000000000007</v>
      </c>
      <c r="N82" s="2">
        <v>6.5</v>
      </c>
      <c r="O82" s="2">
        <v>4.0999999999999996</v>
      </c>
      <c r="P82" s="2">
        <v>0.7</v>
      </c>
      <c r="Q82" s="2">
        <v>0</v>
      </c>
      <c r="S82" s="10">
        <v>20.2</v>
      </c>
      <c r="T82" s="12">
        <v>0</v>
      </c>
      <c r="U82" s="5">
        <v>21.82</v>
      </c>
      <c r="V82" t="s">
        <v>242</v>
      </c>
      <c r="Y82" s="22" t="s">
        <v>23</v>
      </c>
      <c r="Z82" s="2"/>
      <c r="AA82" s="2">
        <v>3</v>
      </c>
      <c r="AB82" s="2">
        <v>6.1</v>
      </c>
      <c r="AC82" s="2">
        <v>3.9</v>
      </c>
      <c r="AD82" s="2">
        <v>3.8</v>
      </c>
      <c r="AE82" s="2">
        <v>2.8</v>
      </c>
      <c r="AF82" s="2">
        <v>0</v>
      </c>
      <c r="AG82" s="2">
        <v>1.3</v>
      </c>
      <c r="AH82" s="2">
        <v>3.8</v>
      </c>
      <c r="AI82" s="2">
        <v>4.5999999999999996</v>
      </c>
      <c r="AJ82" s="2">
        <v>3.2</v>
      </c>
      <c r="AK82" s="2">
        <v>3.3</v>
      </c>
      <c r="AL82" s="2">
        <v>2.5</v>
      </c>
      <c r="AM82" s="2">
        <v>1.6</v>
      </c>
      <c r="AN82" s="2">
        <v>0.4</v>
      </c>
      <c r="AO82" s="2">
        <v>0.2</v>
      </c>
      <c r="AP82" s="2">
        <v>0</v>
      </c>
      <c r="AQ82" s="2">
        <v>0</v>
      </c>
      <c r="AR82" s="2">
        <v>0</v>
      </c>
      <c r="AS82" s="2">
        <v>0</v>
      </c>
      <c r="AT82" s="2">
        <v>44</v>
      </c>
      <c r="AU82" s="2"/>
      <c r="AV82" s="5">
        <v>25.42</v>
      </c>
      <c r="AW82" s="5">
        <v>22.4</v>
      </c>
      <c r="AX82" t="s">
        <v>242</v>
      </c>
      <c r="AY82" s="20">
        <f>SUM(AC82:AE82)/SUM(AC82:AS82)</f>
        <v>0.33439490445859871</v>
      </c>
      <c r="AZ82" s="20">
        <f>SUM(AC82:AD82)/SUM(AF82:AS82)</f>
        <v>0.36842105263157893</v>
      </c>
      <c r="BA82" s="21">
        <f>SUM(AH82:AS82)/SUM(AC82:AS82)</f>
        <v>0.62420382165605082</v>
      </c>
      <c r="BB82" s="21">
        <f>(AC82+AD82)/SUM(AC82:AS82)</f>
        <v>0.24522292993630571</v>
      </c>
    </row>
    <row r="83" spans="1:54" x14ac:dyDescent="0.35">
      <c r="A83" t="s">
        <v>112</v>
      </c>
      <c r="B83" t="s">
        <v>113</v>
      </c>
      <c r="C83" t="s">
        <v>114</v>
      </c>
      <c r="D83" t="s">
        <v>18</v>
      </c>
      <c r="E83" s="3">
        <v>0</v>
      </c>
      <c r="F83" s="3">
        <v>702</v>
      </c>
      <c r="G83" s="3">
        <v>107</v>
      </c>
      <c r="H83" s="3">
        <v>486</v>
      </c>
      <c r="I83" s="2">
        <v>51</v>
      </c>
      <c r="J83" s="2">
        <v>30</v>
      </c>
      <c r="K83" s="2">
        <v>26</v>
      </c>
      <c r="L83" s="2">
        <v>140</v>
      </c>
      <c r="M83" s="2">
        <v>138</v>
      </c>
      <c r="N83" s="2">
        <v>79</v>
      </c>
      <c r="O83" s="2">
        <v>62.5</v>
      </c>
      <c r="P83" s="2">
        <v>10.5</v>
      </c>
      <c r="Q83" s="2">
        <v>0</v>
      </c>
      <c r="R83" s="10">
        <v>31.55</v>
      </c>
      <c r="S83" s="10">
        <v>17.22</v>
      </c>
      <c r="T83" s="12">
        <v>2</v>
      </c>
      <c r="V83" t="s">
        <v>112</v>
      </c>
      <c r="W83" s="3">
        <v>450</v>
      </c>
      <c r="X83" s="3">
        <v>740</v>
      </c>
      <c r="Y83" s="22" t="s">
        <v>19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X83" t="s">
        <v>112</v>
      </c>
      <c r="AY83" s="25"/>
      <c r="AZ83" s="20"/>
      <c r="BA83" s="20"/>
    </row>
    <row r="84" spans="1:54" x14ac:dyDescent="0.35">
      <c r="A84" t="s">
        <v>115</v>
      </c>
      <c r="B84" t="s">
        <v>116</v>
      </c>
      <c r="C84" t="s">
        <v>117</v>
      </c>
      <c r="D84" t="s">
        <v>18</v>
      </c>
      <c r="E84" s="3">
        <v>0</v>
      </c>
      <c r="F84" s="3">
        <v>264</v>
      </c>
      <c r="G84" s="3">
        <v>53</v>
      </c>
      <c r="H84" s="3">
        <v>211</v>
      </c>
      <c r="I84" s="2">
        <v>30.2</v>
      </c>
      <c r="J84" s="2">
        <v>15.8</v>
      </c>
      <c r="K84" s="2">
        <v>6.5</v>
      </c>
      <c r="L84" s="2">
        <v>41.4</v>
      </c>
      <c r="M84" s="2">
        <v>52</v>
      </c>
      <c r="N84" s="2">
        <v>48</v>
      </c>
      <c r="O84" s="2">
        <v>52.5</v>
      </c>
      <c r="P84" s="2">
        <v>8.1999999999999993</v>
      </c>
      <c r="Q84" s="2">
        <v>8.1999999999999993</v>
      </c>
      <c r="R84" s="10">
        <v>35.89</v>
      </c>
      <c r="S84" s="10">
        <v>23.04</v>
      </c>
      <c r="T84" s="12">
        <v>0</v>
      </c>
      <c r="U84" s="5">
        <v>22.67</v>
      </c>
      <c r="V84" t="s">
        <v>115</v>
      </c>
      <c r="W84" s="3">
        <v>410</v>
      </c>
      <c r="X84" s="3">
        <v>740</v>
      </c>
      <c r="Y84" s="22" t="s">
        <v>19</v>
      </c>
      <c r="Z84" s="2"/>
      <c r="AA84" s="2">
        <v>2.2999999999999998</v>
      </c>
      <c r="AB84" s="2">
        <v>18.3</v>
      </c>
      <c r="AC84" s="2">
        <v>22.1</v>
      </c>
      <c r="AD84" s="2">
        <v>4.5</v>
      </c>
      <c r="AE84" s="2">
        <v>6.5</v>
      </c>
      <c r="AF84" s="2">
        <v>18.7</v>
      </c>
      <c r="AG84" s="2">
        <v>22.6</v>
      </c>
      <c r="AH84" s="2">
        <v>28.3</v>
      </c>
      <c r="AI84" s="2">
        <v>23.8</v>
      </c>
      <c r="AJ84" s="2">
        <v>24</v>
      </c>
      <c r="AK84" s="2">
        <v>24</v>
      </c>
      <c r="AL84" s="2">
        <v>26.3</v>
      </c>
      <c r="AM84" s="2">
        <v>26.3</v>
      </c>
      <c r="AN84" s="2">
        <v>4.0999999999999996</v>
      </c>
      <c r="AO84" s="2">
        <v>4.0999999999999996</v>
      </c>
      <c r="AP84" s="2">
        <v>4.0999999999999996</v>
      </c>
      <c r="AQ84" s="2">
        <v>4.0999999999999996</v>
      </c>
      <c r="AR84" s="2">
        <v>0</v>
      </c>
      <c r="AS84" s="2">
        <v>0</v>
      </c>
      <c r="AT84" s="2">
        <f>SUM(Z84:AS84)</f>
        <v>264.10000000000002</v>
      </c>
      <c r="AU84" s="2"/>
      <c r="AV84" s="5">
        <v>35.72</v>
      </c>
      <c r="AW84" s="5">
        <v>23.04</v>
      </c>
      <c r="AX84" t="s">
        <v>115</v>
      </c>
      <c r="AY84" s="20">
        <f>SUM(AC84:AE84)/SUM(AC84:AS84)</f>
        <v>0.13593429158110884</v>
      </c>
      <c r="AZ84" s="20">
        <f>SUM(AC84:AD84)/SUM(AF84:AS84)</f>
        <v>0.12642585551330801</v>
      </c>
      <c r="BA84" s="21">
        <f>SUM(AH84:AS84)/SUM(AC84:AS84)</f>
        <v>0.69445585215605732</v>
      </c>
      <c r="BB84" s="21">
        <f>(AC84+AD84)/SUM(AC84:AS84)</f>
        <v>0.10924024640657085</v>
      </c>
    </row>
    <row r="85" spans="1:54" x14ac:dyDescent="0.35">
      <c r="A85" t="s">
        <v>286</v>
      </c>
      <c r="B85" t="s">
        <v>286</v>
      </c>
      <c r="C85" t="s">
        <v>287</v>
      </c>
      <c r="D85" t="s">
        <v>18</v>
      </c>
      <c r="E85" s="3">
        <v>0</v>
      </c>
      <c r="F85" s="3">
        <v>229</v>
      </c>
      <c r="G85" s="1"/>
      <c r="H85" s="3">
        <f>SUM(L85:Q85)</f>
        <v>196.49999999999997</v>
      </c>
      <c r="I85" s="11">
        <v>12.9</v>
      </c>
      <c r="J85" s="11">
        <v>10.7</v>
      </c>
      <c r="K85" s="11">
        <v>8.9</v>
      </c>
      <c r="L85" s="2">
        <v>39.299999999999997</v>
      </c>
      <c r="M85" s="2">
        <v>67.599999999999994</v>
      </c>
      <c r="N85" s="2">
        <v>45.5</v>
      </c>
      <c r="O85" s="2">
        <v>17.600000000000001</v>
      </c>
      <c r="P85" s="2">
        <v>15.3</v>
      </c>
      <c r="Q85" s="2">
        <v>11.2</v>
      </c>
      <c r="R85" s="10">
        <v>37.24</v>
      </c>
      <c r="S85" s="10">
        <v>21.58</v>
      </c>
      <c r="T85" s="12">
        <v>2</v>
      </c>
      <c r="U85" s="5">
        <v>21.88</v>
      </c>
      <c r="V85" t="s">
        <v>286</v>
      </c>
      <c r="W85" s="1"/>
      <c r="X85" s="1"/>
      <c r="Y85" s="22" t="s">
        <v>29</v>
      </c>
      <c r="Z85" s="2"/>
      <c r="AA85" s="2">
        <v>1.1000000000000001</v>
      </c>
      <c r="AB85" s="2">
        <v>7.8</v>
      </c>
      <c r="AC85" s="2">
        <v>9.9</v>
      </c>
      <c r="AD85" s="2">
        <v>4.8</v>
      </c>
      <c r="AE85" s="2">
        <v>8.9</v>
      </c>
      <c r="AF85" s="2">
        <v>18.600000000000001</v>
      </c>
      <c r="AG85" s="2">
        <v>20.7</v>
      </c>
      <c r="AH85" s="2">
        <v>40.1</v>
      </c>
      <c r="AI85" s="2">
        <v>27.5</v>
      </c>
      <c r="AJ85" s="2">
        <v>24.9</v>
      </c>
      <c r="AK85" s="2">
        <v>20.6</v>
      </c>
      <c r="AL85" s="2">
        <v>9.6</v>
      </c>
      <c r="AM85" s="2">
        <v>8</v>
      </c>
      <c r="AN85" s="2">
        <v>7.8</v>
      </c>
      <c r="AO85" s="2">
        <v>7.5</v>
      </c>
      <c r="AP85" s="2">
        <v>6.2</v>
      </c>
      <c r="AQ85" s="2">
        <v>5</v>
      </c>
      <c r="AR85" s="2">
        <v>0</v>
      </c>
      <c r="AS85" s="2">
        <v>0</v>
      </c>
      <c r="AT85" s="2">
        <v>229</v>
      </c>
      <c r="AU85" s="2"/>
      <c r="AV85" s="5">
        <v>36.950000000000003</v>
      </c>
      <c r="AW85" s="5">
        <v>21.5</v>
      </c>
      <c r="AX85" t="s">
        <v>286</v>
      </c>
      <c r="AY85" s="20">
        <f>SUM(AC85:AE85)/SUM(AC85:AS85)</f>
        <v>0.10722398909586553</v>
      </c>
      <c r="AZ85" s="20">
        <f>SUM(AC85:AD85)/SUM(AF85:AS85)</f>
        <v>7.4809160305343514E-2</v>
      </c>
      <c r="BA85" s="21">
        <f>SUM(AH85:AS85)/SUM(AC85:AS85)</f>
        <v>0.71422080872330751</v>
      </c>
      <c r="BB85" s="21">
        <f>(AC85+AD85)/SUM(AC85:AS85)</f>
        <v>6.67878237164925E-2</v>
      </c>
    </row>
    <row r="86" spans="1:54" x14ac:dyDescent="0.35">
      <c r="A86" t="s">
        <v>118</v>
      </c>
      <c r="B86" t="s">
        <v>119</v>
      </c>
      <c r="C86" t="s">
        <v>111</v>
      </c>
      <c r="D86" t="s">
        <v>18</v>
      </c>
      <c r="E86" s="3">
        <v>0</v>
      </c>
      <c r="F86" s="3">
        <v>184</v>
      </c>
      <c r="G86" s="3">
        <v>57.5</v>
      </c>
      <c r="H86" s="3">
        <v>106.5</v>
      </c>
      <c r="I86" s="2">
        <v>26.5</v>
      </c>
      <c r="J86" s="2">
        <v>15.5</v>
      </c>
      <c r="K86" s="2">
        <v>15.5</v>
      </c>
      <c r="L86" s="2">
        <v>37.5</v>
      </c>
      <c r="M86" s="2">
        <v>38.5</v>
      </c>
      <c r="N86" s="2">
        <v>20</v>
      </c>
      <c r="O86" s="2">
        <v>10</v>
      </c>
      <c r="P86" s="2">
        <v>0.5</v>
      </c>
      <c r="Q86" s="2">
        <v>0</v>
      </c>
      <c r="R86" s="10">
        <v>26.14</v>
      </c>
      <c r="S86" s="10">
        <v>15.38</v>
      </c>
      <c r="T86" s="12">
        <v>2</v>
      </c>
      <c r="V86" t="s">
        <v>118</v>
      </c>
      <c r="W86" s="3">
        <v>500</v>
      </c>
      <c r="X86" s="3">
        <v>670</v>
      </c>
      <c r="Y86" s="22" t="s">
        <v>29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X86" t="s">
        <v>118</v>
      </c>
      <c r="AY86" s="25"/>
      <c r="AZ86" s="20"/>
      <c r="BA86" s="20"/>
    </row>
    <row r="87" spans="1:54" x14ac:dyDescent="0.35">
      <c r="A87" t="s">
        <v>120</v>
      </c>
      <c r="B87" t="s">
        <v>121</v>
      </c>
      <c r="C87" t="s">
        <v>122</v>
      </c>
      <c r="D87" t="s">
        <v>18</v>
      </c>
      <c r="E87" s="3">
        <v>0</v>
      </c>
      <c r="F87" s="3">
        <v>130</v>
      </c>
      <c r="G87" s="3">
        <v>22</v>
      </c>
      <c r="H87" s="3">
        <v>106</v>
      </c>
      <c r="I87" s="2">
        <v>7</v>
      </c>
      <c r="J87" s="2">
        <v>6</v>
      </c>
      <c r="K87" s="2">
        <v>9</v>
      </c>
      <c r="L87" s="2">
        <v>18</v>
      </c>
      <c r="M87" s="2">
        <v>25</v>
      </c>
      <c r="N87" s="2">
        <v>12</v>
      </c>
      <c r="O87" s="2">
        <v>17</v>
      </c>
      <c r="P87" s="2">
        <v>7</v>
      </c>
      <c r="Q87" s="2">
        <v>0</v>
      </c>
      <c r="R87" s="10">
        <v>34.61</v>
      </c>
      <c r="S87" s="10">
        <v>21.2</v>
      </c>
      <c r="T87" s="12">
        <v>0</v>
      </c>
      <c r="V87" t="s">
        <v>120</v>
      </c>
      <c r="W87" s="3">
        <v>610</v>
      </c>
      <c r="X87" s="3">
        <v>670</v>
      </c>
      <c r="Y87" s="22" t="s">
        <v>33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X87" t="s">
        <v>120</v>
      </c>
      <c r="AY87" s="25"/>
      <c r="AZ87" s="20"/>
      <c r="BA87" s="20"/>
    </row>
    <row r="88" spans="1:54" x14ac:dyDescent="0.35">
      <c r="A88" t="s">
        <v>123</v>
      </c>
      <c r="B88" t="s">
        <v>123</v>
      </c>
      <c r="C88" t="s">
        <v>65</v>
      </c>
      <c r="D88" t="s">
        <v>18</v>
      </c>
      <c r="E88" s="3">
        <v>0</v>
      </c>
      <c r="F88" s="3">
        <v>21</v>
      </c>
      <c r="G88" s="3">
        <v>3</v>
      </c>
      <c r="H88" s="3">
        <v>18</v>
      </c>
      <c r="I88" s="2">
        <v>3</v>
      </c>
      <c r="J88" s="2">
        <v>0</v>
      </c>
      <c r="K88" s="2">
        <v>0</v>
      </c>
      <c r="L88" s="2">
        <v>4</v>
      </c>
      <c r="M88" s="2">
        <v>5</v>
      </c>
      <c r="N88" s="2">
        <v>2</v>
      </c>
      <c r="O88" s="2">
        <v>4</v>
      </c>
      <c r="P88" s="2">
        <v>1</v>
      </c>
      <c r="Q88" s="2">
        <v>0</v>
      </c>
      <c r="R88" s="10">
        <v>34.76</v>
      </c>
      <c r="S88" s="10">
        <v>20.63</v>
      </c>
      <c r="T88" s="12">
        <v>0</v>
      </c>
      <c r="V88" t="s">
        <v>123</v>
      </c>
      <c r="W88" s="3">
        <v>480</v>
      </c>
      <c r="X88" s="3">
        <v>530</v>
      </c>
      <c r="Y88" s="22" t="s">
        <v>58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X88" t="s">
        <v>123</v>
      </c>
      <c r="AY88" s="25"/>
      <c r="AZ88" s="20"/>
      <c r="BA88" s="20"/>
    </row>
    <row r="89" spans="1:54" x14ac:dyDescent="0.35">
      <c r="A89" t="s">
        <v>260</v>
      </c>
      <c r="B89" t="s">
        <v>260</v>
      </c>
      <c r="C89" t="s">
        <v>261</v>
      </c>
      <c r="D89" t="s">
        <v>231</v>
      </c>
      <c r="E89">
        <v>0</v>
      </c>
      <c r="F89" s="3">
        <v>97</v>
      </c>
      <c r="I89" s="17">
        <v>28.4</v>
      </c>
      <c r="J89" s="17">
        <v>8</v>
      </c>
      <c r="K89" s="2">
        <v>4.2</v>
      </c>
      <c r="L89" s="2">
        <v>7.3</v>
      </c>
      <c r="M89" s="2">
        <v>14.8</v>
      </c>
      <c r="N89" s="2">
        <v>18.100000000000001</v>
      </c>
      <c r="O89" s="2">
        <v>9</v>
      </c>
      <c r="P89" s="2">
        <v>7</v>
      </c>
      <c r="Q89" s="2">
        <v>0</v>
      </c>
      <c r="R89" s="10">
        <v>28.32</v>
      </c>
      <c r="S89" s="10">
        <v>23.6</v>
      </c>
      <c r="V89" t="s">
        <v>260</v>
      </c>
      <c r="Z89" s="2">
        <v>25.75</v>
      </c>
      <c r="AA89" s="2"/>
      <c r="AB89" s="2"/>
      <c r="AC89" s="2">
        <v>6.44</v>
      </c>
      <c r="AD89" s="2">
        <v>4.21</v>
      </c>
      <c r="AE89" s="2">
        <v>4.9000000000000004</v>
      </c>
      <c r="AF89" s="2">
        <v>5.39</v>
      </c>
      <c r="AG89" s="2">
        <v>1.89</v>
      </c>
      <c r="AH89" s="2">
        <v>5.31</v>
      </c>
      <c r="AI89" s="2">
        <v>9.4700000000000006</v>
      </c>
      <c r="AJ89" s="2">
        <v>10.34</v>
      </c>
      <c r="AK89" s="2">
        <v>7.76</v>
      </c>
      <c r="AL89" s="2">
        <v>5.42</v>
      </c>
      <c r="AM89" s="2">
        <v>3.59</v>
      </c>
      <c r="AN89" s="2">
        <v>4</v>
      </c>
      <c r="AO89" s="2">
        <v>3</v>
      </c>
      <c r="AP89" s="2">
        <v>0</v>
      </c>
      <c r="AQ89" s="2">
        <v>0</v>
      </c>
      <c r="AR89" s="2">
        <v>0</v>
      </c>
      <c r="AS89" s="2">
        <v>0</v>
      </c>
      <c r="AT89" s="2">
        <v>97</v>
      </c>
      <c r="AU89" s="2"/>
      <c r="AV89" s="5">
        <v>27.59</v>
      </c>
      <c r="AW89" s="5">
        <v>23.66</v>
      </c>
      <c r="AX89" t="s">
        <v>260</v>
      </c>
      <c r="AY89" s="20">
        <f>SUM(AC89:AE89)/SUM(AC89:AS89)</f>
        <v>0.21681539319576132</v>
      </c>
      <c r="AZ89" s="20">
        <f>SUM(AC89:AD89)/SUM(AF89:AS89)</f>
        <v>0.18960299092042016</v>
      </c>
      <c r="BA89" s="21">
        <f>SUM(AH89:AS89)/SUM(AC89:AS89)</f>
        <v>0.68167875069715567</v>
      </c>
      <c r="BB89" s="21">
        <f>(AC89+AD89)/SUM(AC89:AS89)</f>
        <v>0.1484941438929169</v>
      </c>
    </row>
    <row r="90" spans="1:54" x14ac:dyDescent="0.35">
      <c r="A90" t="s">
        <v>249</v>
      </c>
      <c r="B90" t="s">
        <v>249</v>
      </c>
      <c r="C90" t="s">
        <v>248</v>
      </c>
      <c r="D90" t="s">
        <v>231</v>
      </c>
      <c r="E90">
        <v>0</v>
      </c>
      <c r="F90" s="3">
        <v>184</v>
      </c>
      <c r="I90">
        <v>48</v>
      </c>
      <c r="J90">
        <v>15</v>
      </c>
      <c r="K90" s="2">
        <v>18</v>
      </c>
      <c r="L90" s="2">
        <v>10</v>
      </c>
      <c r="M90" s="2">
        <v>22</v>
      </c>
      <c r="N90" s="2">
        <v>28</v>
      </c>
      <c r="O90" s="2">
        <v>38</v>
      </c>
      <c r="P90" s="2">
        <v>3</v>
      </c>
      <c r="Q90" s="2">
        <v>2</v>
      </c>
      <c r="R90" s="10">
        <v>29.33</v>
      </c>
      <c r="S90" s="10">
        <v>25.12</v>
      </c>
      <c r="V90" t="s">
        <v>249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X90" t="s">
        <v>249</v>
      </c>
    </row>
    <row r="91" spans="1:54" x14ac:dyDescent="0.35">
      <c r="A91" t="s">
        <v>254</v>
      </c>
      <c r="B91" t="s">
        <v>254</v>
      </c>
      <c r="C91" t="s">
        <v>255</v>
      </c>
      <c r="D91" t="s">
        <v>231</v>
      </c>
      <c r="E91">
        <v>0</v>
      </c>
      <c r="F91" s="3">
        <v>425</v>
      </c>
      <c r="I91" s="17">
        <v>164</v>
      </c>
      <c r="J91" s="17">
        <v>50</v>
      </c>
      <c r="K91" s="2">
        <v>19</v>
      </c>
      <c r="L91" s="2">
        <v>80</v>
      </c>
      <c r="M91" s="2">
        <v>55</v>
      </c>
      <c r="N91" s="2">
        <v>38</v>
      </c>
      <c r="O91" s="2">
        <v>22</v>
      </c>
      <c r="P91" s="2">
        <v>2</v>
      </c>
      <c r="Q91" s="2">
        <v>0</v>
      </c>
      <c r="R91" s="10">
        <v>19.8</v>
      </c>
      <c r="S91" s="10">
        <v>15.2</v>
      </c>
      <c r="V91" t="s">
        <v>254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X91" t="s">
        <v>254</v>
      </c>
    </row>
    <row r="92" spans="1:54" x14ac:dyDescent="0.35">
      <c r="A92" t="s">
        <v>290</v>
      </c>
      <c r="B92" t="s">
        <v>291</v>
      </c>
      <c r="C92" t="s">
        <v>314</v>
      </c>
      <c r="D92" t="s">
        <v>231</v>
      </c>
      <c r="E92">
        <v>0</v>
      </c>
      <c r="F92" s="3">
        <v>140</v>
      </c>
      <c r="G92">
        <v>36</v>
      </c>
      <c r="H92">
        <v>104</v>
      </c>
      <c r="I92">
        <v>16</v>
      </c>
      <c r="J92">
        <v>16</v>
      </c>
      <c r="K92" s="2">
        <v>4</v>
      </c>
      <c r="L92" s="2">
        <v>34.1</v>
      </c>
      <c r="M92" s="2">
        <v>31.1</v>
      </c>
      <c r="N92" s="2">
        <v>25.5</v>
      </c>
      <c r="O92" s="2">
        <v>45.1</v>
      </c>
      <c r="P92" s="2">
        <v>42.4</v>
      </c>
      <c r="Q92" s="2">
        <v>32.799999999999997</v>
      </c>
      <c r="R92" s="10">
        <v>44.9</v>
      </c>
      <c r="S92" s="10">
        <v>31.02</v>
      </c>
      <c r="V92" t="s">
        <v>290</v>
      </c>
      <c r="Z92" s="2">
        <v>16</v>
      </c>
      <c r="AA92" s="2"/>
      <c r="AB92" s="2"/>
      <c r="AC92" s="2">
        <v>15.1</v>
      </c>
      <c r="AD92" s="2">
        <v>15.6</v>
      </c>
      <c r="AE92" s="2">
        <v>6.3</v>
      </c>
      <c r="AF92" s="2">
        <v>16.3</v>
      </c>
      <c r="AG92" s="2">
        <v>17.8</v>
      </c>
      <c r="AH92" s="2">
        <v>17.8</v>
      </c>
      <c r="AI92" s="2">
        <v>13.3</v>
      </c>
      <c r="AJ92" s="2">
        <v>13.8</v>
      </c>
      <c r="AK92" s="2">
        <v>11.7</v>
      </c>
      <c r="AL92" s="2">
        <v>23.3</v>
      </c>
      <c r="AM92" s="2">
        <v>21.8</v>
      </c>
      <c r="AN92" s="2">
        <v>24.6</v>
      </c>
      <c r="AO92" s="2">
        <v>17.8</v>
      </c>
      <c r="AP92" s="2">
        <v>17.2</v>
      </c>
      <c r="AQ92" s="2">
        <v>15.6</v>
      </c>
      <c r="AR92" s="2">
        <v>0</v>
      </c>
      <c r="AS92" s="2">
        <v>0</v>
      </c>
      <c r="AT92" s="2">
        <v>164</v>
      </c>
      <c r="AU92" s="2"/>
      <c r="AV92" s="5">
        <v>42.4</v>
      </c>
      <c r="AW92" s="5">
        <v>30.94</v>
      </c>
      <c r="AX92" t="s">
        <v>290</v>
      </c>
      <c r="AY92" s="20">
        <f>SUM(AC92:AE92)/SUM(AC92:AS92)</f>
        <v>0.14919354838709678</v>
      </c>
      <c r="AZ92" s="20">
        <f>SUM(AC92:AD92)/SUM(AF92:AS92)</f>
        <v>0.14549763033175356</v>
      </c>
      <c r="BA92" s="21">
        <f>SUM(AH92:AS92)/SUM(AC92:AS92)</f>
        <v>0.71330645161290329</v>
      </c>
      <c r="BB92" s="21">
        <f>(AC92+AD92)/SUM(AC92:AS92)</f>
        <v>0.12379032258064517</v>
      </c>
    </row>
    <row r="93" spans="1:54" x14ac:dyDescent="0.35">
      <c r="A93" t="s">
        <v>247</v>
      </c>
      <c r="B93" t="s">
        <v>247</v>
      </c>
      <c r="C93" t="s">
        <v>248</v>
      </c>
      <c r="D93" t="s">
        <v>231</v>
      </c>
      <c r="E93">
        <v>0</v>
      </c>
      <c r="F93" s="3">
        <v>36</v>
      </c>
      <c r="I93">
        <v>6.5</v>
      </c>
      <c r="J93">
        <v>3.5</v>
      </c>
      <c r="K93" s="2">
        <v>2.5</v>
      </c>
      <c r="L93" s="2">
        <v>3</v>
      </c>
      <c r="M93" s="2">
        <v>11.5</v>
      </c>
      <c r="N93" s="2">
        <v>4.5</v>
      </c>
      <c r="O93" s="2">
        <v>3</v>
      </c>
      <c r="P93" s="2">
        <v>1</v>
      </c>
      <c r="Q93" s="2">
        <v>0.5</v>
      </c>
      <c r="R93" s="10">
        <v>29.35</v>
      </c>
      <c r="S93" s="10">
        <v>20.010000000000002</v>
      </c>
      <c r="V93" t="s">
        <v>247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X93" t="s">
        <v>247</v>
      </c>
    </row>
    <row r="94" spans="1:54" x14ac:dyDescent="0.35">
      <c r="A94" t="s">
        <v>256</v>
      </c>
      <c r="B94" t="s">
        <v>256</v>
      </c>
      <c r="C94" t="s">
        <v>257</v>
      </c>
      <c r="D94" t="s">
        <v>231</v>
      </c>
      <c r="E94">
        <v>0</v>
      </c>
      <c r="F94" s="3">
        <v>462</v>
      </c>
      <c r="I94">
        <v>241.5</v>
      </c>
      <c r="J94">
        <v>41.5</v>
      </c>
      <c r="K94" s="2">
        <v>14</v>
      </c>
      <c r="L94" s="2">
        <v>44</v>
      </c>
      <c r="M94" s="2">
        <v>33</v>
      </c>
      <c r="N94" s="2">
        <v>34</v>
      </c>
      <c r="O94" s="2">
        <v>28</v>
      </c>
      <c r="P94" s="2">
        <v>15</v>
      </c>
      <c r="Q94" s="2">
        <v>11</v>
      </c>
      <c r="R94" s="10">
        <v>19.03</v>
      </c>
      <c r="S94" s="10">
        <v>22.89</v>
      </c>
      <c r="V94" t="s">
        <v>256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X94" t="s">
        <v>256</v>
      </c>
    </row>
    <row r="95" spans="1:54" x14ac:dyDescent="0.35">
      <c r="A95" t="s">
        <v>245</v>
      </c>
      <c r="B95" t="s">
        <v>245</v>
      </c>
      <c r="C95" t="s">
        <v>246</v>
      </c>
      <c r="D95" t="s">
        <v>231</v>
      </c>
      <c r="E95">
        <v>0</v>
      </c>
      <c r="F95" s="3">
        <v>39</v>
      </c>
      <c r="I95">
        <v>3</v>
      </c>
      <c r="J95">
        <v>4</v>
      </c>
      <c r="K95" s="2">
        <v>1</v>
      </c>
      <c r="L95" s="2">
        <v>14</v>
      </c>
      <c r="M95" s="2">
        <v>8.5</v>
      </c>
      <c r="N95" s="2">
        <v>5.5</v>
      </c>
      <c r="O95" s="2">
        <v>2</v>
      </c>
      <c r="P95" s="2">
        <v>1</v>
      </c>
      <c r="Q95" s="2">
        <v>0</v>
      </c>
      <c r="R95" s="10">
        <v>29.31</v>
      </c>
      <c r="S95" s="10">
        <v>14.45</v>
      </c>
      <c r="V95" t="s">
        <v>245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X95" t="s">
        <v>245</v>
      </c>
    </row>
    <row r="96" spans="1:54" x14ac:dyDescent="0.35">
      <c r="A96" t="s">
        <v>250</v>
      </c>
      <c r="B96" t="s">
        <v>317</v>
      </c>
      <c r="C96" t="s">
        <v>251</v>
      </c>
      <c r="D96" t="s">
        <v>231</v>
      </c>
      <c r="E96">
        <v>0</v>
      </c>
      <c r="F96" s="3">
        <v>113</v>
      </c>
      <c r="I96">
        <v>31</v>
      </c>
      <c r="J96">
        <v>4</v>
      </c>
      <c r="K96" s="2">
        <v>6</v>
      </c>
      <c r="L96" s="2">
        <v>8</v>
      </c>
      <c r="M96" s="2">
        <v>10</v>
      </c>
      <c r="N96" s="2">
        <v>12</v>
      </c>
      <c r="O96" s="2">
        <v>20</v>
      </c>
      <c r="P96" s="2">
        <v>11</v>
      </c>
      <c r="Q96" s="2">
        <v>11</v>
      </c>
      <c r="R96" s="10">
        <v>35.46</v>
      </c>
      <c r="S96" s="10">
        <v>31.4</v>
      </c>
      <c r="V96" t="s">
        <v>250</v>
      </c>
      <c r="Z96" s="2">
        <v>26</v>
      </c>
      <c r="AA96" s="2"/>
      <c r="AB96" s="2"/>
      <c r="AC96" s="2">
        <v>8</v>
      </c>
      <c r="AD96" s="2">
        <v>2</v>
      </c>
      <c r="AE96" s="2">
        <v>5</v>
      </c>
      <c r="AF96" s="2">
        <v>4</v>
      </c>
      <c r="AG96" s="2">
        <v>4</v>
      </c>
      <c r="AH96" s="2">
        <v>4</v>
      </c>
      <c r="AI96" s="2">
        <v>6</v>
      </c>
      <c r="AJ96" s="2">
        <v>8</v>
      </c>
      <c r="AK96" s="2">
        <v>4</v>
      </c>
      <c r="AL96" s="2">
        <v>12</v>
      </c>
      <c r="AM96" s="2">
        <v>8</v>
      </c>
      <c r="AN96" s="2">
        <v>10</v>
      </c>
      <c r="AO96" s="2">
        <v>9</v>
      </c>
      <c r="AP96" s="2">
        <v>3</v>
      </c>
      <c r="AQ96" s="2">
        <v>0</v>
      </c>
      <c r="AR96" s="2">
        <v>0</v>
      </c>
      <c r="AS96" s="2">
        <v>0</v>
      </c>
      <c r="AT96" s="2"/>
      <c r="AU96" s="2"/>
      <c r="AV96" s="5">
        <v>34.049999999999997</v>
      </c>
      <c r="AW96" s="5">
        <v>30.35</v>
      </c>
      <c r="AX96" t="s">
        <v>250</v>
      </c>
      <c r="AY96" s="20">
        <f>SUM(AC96:AE96)/SUM(AC96:AS96)</f>
        <v>0.17241379310344829</v>
      </c>
      <c r="AZ96" s="20">
        <f>SUM(AC96:AD96)/SUM(AF96:AS96)</f>
        <v>0.1388888888888889</v>
      </c>
      <c r="BA96" s="21">
        <f>SUM(AH96:AS96)/SUM(AC96:AS96)</f>
        <v>0.73563218390804597</v>
      </c>
    </row>
    <row r="97" spans="1:54" x14ac:dyDescent="0.35">
      <c r="A97" t="s">
        <v>244</v>
      </c>
      <c r="B97" t="s">
        <v>315</v>
      </c>
      <c r="C97" t="s">
        <v>316</v>
      </c>
      <c r="D97" t="s">
        <v>231</v>
      </c>
      <c r="E97">
        <v>0</v>
      </c>
      <c r="F97" s="3">
        <v>404</v>
      </c>
      <c r="I97">
        <v>93.7</v>
      </c>
      <c r="J97">
        <v>21</v>
      </c>
      <c r="K97" s="2">
        <v>18</v>
      </c>
      <c r="L97" s="2">
        <v>96.7</v>
      </c>
      <c r="M97" s="2">
        <v>55.9</v>
      </c>
      <c r="N97" s="2">
        <v>66.2</v>
      </c>
      <c r="O97" s="2">
        <v>58.5</v>
      </c>
      <c r="P97" s="2">
        <v>48.6</v>
      </c>
      <c r="Q97" s="2">
        <v>1</v>
      </c>
      <c r="R97" s="10">
        <v>32.06</v>
      </c>
      <c r="S97" s="10">
        <v>22.05</v>
      </c>
      <c r="V97" t="s">
        <v>244</v>
      </c>
      <c r="AA97">
        <v>41</v>
      </c>
      <c r="AB97">
        <v>49</v>
      </c>
      <c r="AC97" s="2">
        <v>21</v>
      </c>
      <c r="AD97" s="2">
        <v>14</v>
      </c>
      <c r="AE97" s="2">
        <v>15</v>
      </c>
      <c r="AF97" s="2">
        <v>16</v>
      </c>
      <c r="AG97" s="2">
        <v>28</v>
      </c>
      <c r="AH97" s="2">
        <v>25.5</v>
      </c>
      <c r="AI97" s="2">
        <v>30.3</v>
      </c>
      <c r="AJ97" s="2">
        <v>27.3</v>
      </c>
      <c r="AK97" s="2">
        <v>39.5</v>
      </c>
      <c r="AL97" s="2">
        <v>26.2</v>
      </c>
      <c r="AM97" s="2">
        <v>32.200000000000003</v>
      </c>
      <c r="AN97" s="2">
        <v>34</v>
      </c>
      <c r="AO97" s="2">
        <v>14</v>
      </c>
      <c r="AP97" s="2">
        <v>1</v>
      </c>
      <c r="AQ97" s="2">
        <v>0</v>
      </c>
      <c r="AR97" s="2">
        <v>0</v>
      </c>
      <c r="AS97" s="2">
        <v>0</v>
      </c>
      <c r="AT97" s="2">
        <v>405</v>
      </c>
      <c r="AU97" s="2"/>
      <c r="AV97" s="5">
        <v>32.049999999999997</v>
      </c>
      <c r="AW97" s="5">
        <v>25.6</v>
      </c>
      <c r="AX97" t="s">
        <v>244</v>
      </c>
      <c r="AY97" s="20">
        <f>SUM(AC97:AE97)/SUM(AC97:AS97)</f>
        <v>0.15432098765432098</v>
      </c>
      <c r="AZ97" s="20">
        <f>SUM(AC97:AD97)/SUM(AF97:AS97)</f>
        <v>0.12773722627737227</v>
      </c>
      <c r="BA97" s="21">
        <f>SUM(AH97:AS97)/SUM(AC97:AS97)</f>
        <v>0.70987654320987659</v>
      </c>
      <c r="BB97" s="21">
        <f>(AC97+AD97)/SUM(AC97:AS97)</f>
        <v>0.10802469135802469</v>
      </c>
    </row>
    <row r="98" spans="1:54" x14ac:dyDescent="0.35">
      <c r="A98" t="s">
        <v>252</v>
      </c>
      <c r="B98" t="s">
        <v>318</v>
      </c>
      <c r="C98" t="s">
        <v>253</v>
      </c>
      <c r="D98" t="s">
        <v>231</v>
      </c>
      <c r="E98">
        <v>0</v>
      </c>
      <c r="H98">
        <v>53</v>
      </c>
      <c r="I98">
        <v>19</v>
      </c>
      <c r="J98">
        <v>5</v>
      </c>
      <c r="K98" s="2">
        <v>3</v>
      </c>
      <c r="L98" s="2">
        <v>7</v>
      </c>
      <c r="M98" s="2">
        <v>3</v>
      </c>
      <c r="N98" s="2">
        <v>2</v>
      </c>
      <c r="O98" s="2">
        <v>11</v>
      </c>
      <c r="P98" s="2">
        <v>5</v>
      </c>
      <c r="Q98" s="2">
        <v>2</v>
      </c>
      <c r="R98" s="10">
        <v>28.68</v>
      </c>
      <c r="S98" s="10">
        <v>27.91</v>
      </c>
      <c r="V98" t="s">
        <v>252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X98" t="s">
        <v>252</v>
      </c>
    </row>
    <row r="99" spans="1:54" x14ac:dyDescent="0.35">
      <c r="A99" t="s">
        <v>232</v>
      </c>
      <c r="B99" t="s">
        <v>232</v>
      </c>
      <c r="C99" t="s">
        <v>233</v>
      </c>
      <c r="D99" t="s">
        <v>231</v>
      </c>
      <c r="E99">
        <v>0</v>
      </c>
      <c r="F99" s="3">
        <v>236</v>
      </c>
      <c r="I99">
        <v>45</v>
      </c>
      <c r="J99">
        <v>27</v>
      </c>
      <c r="K99" s="2">
        <v>26.5</v>
      </c>
      <c r="L99" s="2">
        <v>21</v>
      </c>
      <c r="M99" s="2">
        <v>16</v>
      </c>
      <c r="N99" s="2">
        <v>25</v>
      </c>
      <c r="O99" s="2">
        <v>44</v>
      </c>
      <c r="P99" s="2">
        <v>19</v>
      </c>
      <c r="Q99" s="2">
        <v>0</v>
      </c>
      <c r="R99" s="10">
        <v>30.51</v>
      </c>
      <c r="S99" s="10">
        <v>26.09</v>
      </c>
      <c r="V99" t="s">
        <v>232</v>
      </c>
      <c r="Z99" s="2">
        <v>44</v>
      </c>
      <c r="AA99" s="2"/>
      <c r="AB99" s="2"/>
      <c r="AC99" s="2">
        <v>26</v>
      </c>
      <c r="AD99" s="2">
        <v>9</v>
      </c>
      <c r="AE99" s="2">
        <v>24</v>
      </c>
      <c r="AF99" s="2">
        <v>11</v>
      </c>
      <c r="AG99" s="2">
        <v>10</v>
      </c>
      <c r="AH99" s="2">
        <v>8</v>
      </c>
      <c r="AI99" s="2">
        <v>8</v>
      </c>
      <c r="AJ99" s="2">
        <v>14</v>
      </c>
      <c r="AK99" s="2">
        <v>11</v>
      </c>
      <c r="AL99" s="2">
        <v>22</v>
      </c>
      <c r="AM99" s="2">
        <v>22</v>
      </c>
      <c r="AN99" s="2">
        <v>16</v>
      </c>
      <c r="AO99" s="2">
        <v>3</v>
      </c>
      <c r="AP99" s="2">
        <v>0</v>
      </c>
      <c r="AQ99" s="2">
        <v>0</v>
      </c>
      <c r="AR99" s="2">
        <v>0</v>
      </c>
      <c r="AS99" s="2">
        <v>0</v>
      </c>
      <c r="AT99" s="2">
        <v>228</v>
      </c>
      <c r="AU99" s="2"/>
      <c r="AV99" s="5">
        <v>29.1</v>
      </c>
      <c r="AW99" s="5">
        <v>26.58</v>
      </c>
      <c r="AX99" t="s">
        <v>232</v>
      </c>
      <c r="AY99" s="20">
        <f>SUM(AC99:AE99)/SUM(AC99:AS99)</f>
        <v>0.32065217391304346</v>
      </c>
      <c r="AZ99" s="20">
        <f>SUM(AC99:AD99)/SUM(AF99:AS99)</f>
        <v>0.28000000000000003</v>
      </c>
      <c r="BA99" s="21">
        <f>SUM(AH99:AS99)/SUM(AC99:AS99)</f>
        <v>0.56521739130434778</v>
      </c>
      <c r="BB99" s="21">
        <f>(AC99+AD99)/SUM(AC99:AS99)</f>
        <v>0.19021739130434784</v>
      </c>
    </row>
    <row r="100" spans="1:54" x14ac:dyDescent="0.35">
      <c r="A100" t="s">
        <v>265</v>
      </c>
      <c r="B100" t="s">
        <v>319</v>
      </c>
      <c r="C100" t="s">
        <v>266</v>
      </c>
      <c r="D100" t="s">
        <v>231</v>
      </c>
      <c r="E100">
        <v>0</v>
      </c>
      <c r="F100" s="3">
        <f>SUM(G100+H100)</f>
        <v>167</v>
      </c>
      <c r="G100">
        <v>77</v>
      </c>
      <c r="H100">
        <v>90</v>
      </c>
      <c r="I100">
        <v>51</v>
      </c>
      <c r="J100">
        <v>20</v>
      </c>
      <c r="K100" s="2">
        <v>6</v>
      </c>
      <c r="L100" s="2">
        <v>3</v>
      </c>
      <c r="M100" s="2">
        <v>3</v>
      </c>
      <c r="N100" s="2">
        <v>10</v>
      </c>
      <c r="O100" s="2">
        <v>43</v>
      </c>
      <c r="P100" s="2">
        <v>19</v>
      </c>
      <c r="Q100" s="2">
        <v>0</v>
      </c>
      <c r="R100" s="10">
        <v>30.69</v>
      </c>
      <c r="S100" s="10">
        <v>33.83</v>
      </c>
      <c r="V100" t="s">
        <v>265</v>
      </c>
      <c r="AX100" t="s">
        <v>265</v>
      </c>
      <c r="AY100" s="20"/>
    </row>
  </sheetData>
  <autoFilter ref="E1:E100" xr:uid="{00000000-0001-0000-0000-000000000000}"/>
  <sortState xmlns:xlrd2="http://schemas.microsoft.com/office/spreadsheetml/2017/richdata2" ref="A2:BA100">
    <sortCondition ref="E2:E100"/>
    <sortCondition ref="D2:D100"/>
    <sortCondition ref="A2:A100"/>
    <sortCondition ref="B2:B10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SlgLebensalter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Siegmund</dc:creator>
  <cp:lastModifiedBy>Frank Siegmund</cp:lastModifiedBy>
  <dcterms:created xsi:type="dcterms:W3CDTF">2011-08-01T14:22:18Z</dcterms:created>
  <dcterms:modified xsi:type="dcterms:W3CDTF">2026-02-05T05:45:18Z</dcterms:modified>
</cp:coreProperties>
</file>